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rmann/Documents/RESEARCH &amp; MONITORING/NOAA.$.Programs/2017/2017 Ches Bay Trust/Oyster_mortality_playbook/"/>
    </mc:Choice>
  </mc:AlternateContent>
  <xr:revisionPtr revIDLastSave="0" documentId="13_ncr:1_{B0DA1F59-CB96-8049-80ED-F434EC8C9EB4}" xr6:coauthVersionLast="36" xr6:coauthVersionMax="36" xr10:uidLastSave="{00000000-0000-0000-0000-000000000000}"/>
  <bookViews>
    <workbookView xWindow="-33820" yWindow="-260" windowWidth="30380" windowHeight="21020" xr2:uid="{1CB03198-7134-9447-A818-CFE32119937E}"/>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169" i="1" l="1"/>
  <c r="AW168" i="1"/>
  <c r="AW167" i="1"/>
  <c r="AW166" i="1"/>
  <c r="AW165" i="1"/>
  <c r="AW164" i="1"/>
  <c r="AW163" i="1"/>
  <c r="AW162" i="1"/>
  <c r="AW161" i="1"/>
  <c r="C161" i="1"/>
  <c r="AA161" i="1" s="1"/>
  <c r="AY161" i="1" s="1"/>
  <c r="Z100" i="1"/>
  <c r="AX100" i="1" s="1"/>
  <c r="AX12" i="1"/>
  <c r="AX13" i="1" s="1"/>
  <c r="AX14" i="1" s="1"/>
  <c r="AX11" i="1"/>
  <c r="B108" i="1"/>
  <c r="B94" i="1"/>
  <c r="B101" i="1" s="1"/>
  <c r="Z101" i="1" s="1"/>
  <c r="AX101" i="1" s="1"/>
  <c r="B93" i="1"/>
  <c r="AX15" i="1" l="1"/>
  <c r="D161" i="1"/>
  <c r="AX16" i="1" l="1"/>
  <c r="E161" i="1"/>
  <c r="AB161" i="1"/>
  <c r="AZ161" i="1" s="1"/>
  <c r="AX17" i="1" l="1"/>
  <c r="F161" i="1"/>
  <c r="AC161" i="1"/>
  <c r="BA161" i="1" s="1"/>
  <c r="AX18" i="1" l="1"/>
  <c r="AD161" i="1"/>
  <c r="BB161" i="1" s="1"/>
  <c r="G161" i="1"/>
  <c r="AE161" i="1" l="1"/>
  <c r="BC161" i="1" s="1"/>
  <c r="H161" i="1"/>
  <c r="I161" i="1" l="1"/>
  <c r="AF161" i="1"/>
  <c r="BD161" i="1" s="1"/>
  <c r="J161" i="1" l="1"/>
  <c r="AG161" i="1"/>
  <c r="BE161" i="1" s="1"/>
  <c r="AH161" i="1" l="1"/>
  <c r="BF161" i="1" s="1"/>
  <c r="K161" i="1"/>
  <c r="AI161" i="1" l="1"/>
  <c r="BG161" i="1" s="1"/>
  <c r="L161" i="1"/>
  <c r="M161" i="1" l="1"/>
  <c r="AJ161" i="1"/>
  <c r="BH161" i="1" s="1"/>
  <c r="N161" i="1" l="1"/>
  <c r="AK161" i="1"/>
  <c r="BI161" i="1" s="1"/>
  <c r="AL161" i="1" l="1"/>
  <c r="BJ161" i="1" s="1"/>
  <c r="O161" i="1"/>
  <c r="AM161" i="1" l="1"/>
  <c r="BK161" i="1" s="1"/>
  <c r="P161" i="1"/>
  <c r="Q161" i="1" l="1"/>
  <c r="AN161" i="1"/>
  <c r="BL161" i="1" s="1"/>
  <c r="R161" i="1" l="1"/>
  <c r="AO161" i="1"/>
  <c r="BM161" i="1" s="1"/>
  <c r="AP161" i="1" l="1"/>
  <c r="BN161" i="1" s="1"/>
  <c r="S161" i="1"/>
  <c r="AQ161" i="1" l="1"/>
  <c r="BO161" i="1" s="1"/>
  <c r="T161" i="1"/>
  <c r="U161" i="1" l="1"/>
  <c r="AR161" i="1"/>
  <c r="BP161" i="1" s="1"/>
  <c r="V161" i="1" l="1"/>
  <c r="AT161" i="1" s="1"/>
  <c r="BR161" i="1" s="1"/>
  <c r="AS161" i="1"/>
  <c r="BQ161" i="1" s="1"/>
  <c r="Z11" i="1" l="1"/>
  <c r="Z12" i="1" s="1"/>
  <c r="Z13" i="1" s="1"/>
  <c r="Z14" i="1" s="1"/>
  <c r="Z15" i="1" s="1"/>
  <c r="Z16" i="1" s="1"/>
  <c r="Z17" i="1" s="1"/>
  <c r="Z18" i="1" s="1"/>
  <c r="B12" i="1"/>
  <c r="B13" i="1" s="1"/>
  <c r="B14" i="1" s="1"/>
  <c r="B15" i="1" s="1"/>
  <c r="B16" i="1" s="1"/>
  <c r="B17" i="1" s="1"/>
  <c r="B18" i="1" s="1"/>
  <c r="B11" i="1"/>
  <c r="AW158" i="1" l="1"/>
  <c r="AW157" i="1"/>
  <c r="AW156" i="1"/>
  <c r="AW155" i="1"/>
  <c r="AW154" i="1"/>
  <c r="AW153" i="1"/>
  <c r="AW152" i="1"/>
  <c r="AW151" i="1"/>
  <c r="AW150" i="1"/>
  <c r="AW147" i="1"/>
  <c r="AW146" i="1"/>
  <c r="AW145" i="1"/>
  <c r="AW144" i="1"/>
  <c r="AW143" i="1"/>
  <c r="AW142" i="1"/>
  <c r="AW141" i="1"/>
  <c r="AW140" i="1"/>
  <c r="AW139" i="1"/>
  <c r="AW136" i="1"/>
  <c r="AW135" i="1"/>
  <c r="AW134" i="1"/>
  <c r="AW133" i="1"/>
  <c r="AW132" i="1"/>
  <c r="AW131" i="1"/>
  <c r="AW130" i="1"/>
  <c r="AW129" i="1"/>
  <c r="AW128" i="1"/>
  <c r="AW94" i="1"/>
  <c r="AW93" i="1"/>
  <c r="AW92" i="1"/>
  <c r="AW91" i="1"/>
  <c r="AW45" i="1"/>
  <c r="AW38" i="1"/>
  <c r="AW29" i="1"/>
  <c r="AW27" i="1"/>
  <c r="AW23" i="1"/>
  <c r="AW14" i="1"/>
  <c r="AY14" i="1" s="1"/>
  <c r="AZ14" i="1" s="1"/>
  <c r="BA14" i="1" s="1"/>
  <c r="BB14" i="1" s="1"/>
  <c r="BC14" i="1" s="1"/>
  <c r="BD14" i="1" s="1"/>
  <c r="BE14" i="1" s="1"/>
  <c r="BF14" i="1" s="1"/>
  <c r="BG14" i="1" s="1"/>
  <c r="BH14" i="1" s="1"/>
  <c r="BI14" i="1" s="1"/>
  <c r="BJ14" i="1" s="1"/>
  <c r="BK14" i="1" s="1"/>
  <c r="BL14" i="1" s="1"/>
  <c r="BM14" i="1" s="1"/>
  <c r="BN14" i="1" s="1"/>
  <c r="BO14" i="1" s="1"/>
  <c r="BP14" i="1" s="1"/>
  <c r="BQ14" i="1" s="1"/>
  <c r="BR14" i="1" s="1"/>
  <c r="AW9" i="1"/>
  <c r="Z128" i="1"/>
  <c r="AX128" i="1" s="1"/>
  <c r="Z108" i="1"/>
  <c r="Z107" i="1"/>
  <c r="AX107" i="1" s="1"/>
  <c r="Z94" i="1"/>
  <c r="AX94" i="1" s="1"/>
  <c r="Z93" i="1"/>
  <c r="AX93" i="1" s="1"/>
  <c r="Z92" i="1"/>
  <c r="AX92" i="1" s="1"/>
  <c r="Z91" i="1"/>
  <c r="AX91" i="1" s="1"/>
  <c r="Y47" i="1"/>
  <c r="AW47" i="1" s="1"/>
  <c r="Y46" i="1"/>
  <c r="AW46" i="1" s="1"/>
  <c r="Y45" i="1"/>
  <c r="Y44" i="1"/>
  <c r="AW44" i="1" s="1"/>
  <c r="Y43" i="1"/>
  <c r="AW43" i="1" s="1"/>
  <c r="Y42" i="1"/>
  <c r="AW42" i="1" s="1"/>
  <c r="Y41" i="1"/>
  <c r="AW41" i="1" s="1"/>
  <c r="Y40" i="1"/>
  <c r="AW40" i="1" s="1"/>
  <c r="Z39" i="1"/>
  <c r="Y39" i="1"/>
  <c r="Z38" i="1"/>
  <c r="AX38" i="1" s="1"/>
  <c r="Y32" i="1"/>
  <c r="AW32" i="1" s="1"/>
  <c r="Y31" i="1"/>
  <c r="AW31" i="1" s="1"/>
  <c r="Y30" i="1"/>
  <c r="AW30" i="1" s="1"/>
  <c r="Y29" i="1"/>
  <c r="AW28" i="1"/>
  <c r="AW26" i="1"/>
  <c r="AW25" i="1"/>
  <c r="Z24" i="1"/>
  <c r="Y24" i="1"/>
  <c r="Z23" i="1"/>
  <c r="AX23" i="1" s="1"/>
  <c r="AA14" i="1"/>
  <c r="Y10" i="1"/>
  <c r="Z9" i="1"/>
  <c r="AX9" i="1" s="1"/>
  <c r="AB14" i="1" l="1"/>
  <c r="AA25" i="1"/>
  <c r="AW18" i="1"/>
  <c r="AY18" i="1" s="1"/>
  <c r="AZ18" i="1" s="1"/>
  <c r="BA18" i="1" s="1"/>
  <c r="BB18" i="1" s="1"/>
  <c r="BC18" i="1" s="1"/>
  <c r="BD18" i="1" s="1"/>
  <c r="BE18" i="1" s="1"/>
  <c r="BF18" i="1" s="1"/>
  <c r="BG18" i="1" s="1"/>
  <c r="BH18" i="1" s="1"/>
  <c r="BI18" i="1" s="1"/>
  <c r="BJ18" i="1" s="1"/>
  <c r="BK18" i="1" s="1"/>
  <c r="BL18" i="1" s="1"/>
  <c r="BM18" i="1" s="1"/>
  <c r="BN18" i="1" s="1"/>
  <c r="BO18" i="1" s="1"/>
  <c r="BP18" i="1" s="1"/>
  <c r="BQ18" i="1" s="1"/>
  <c r="BR18" i="1" s="1"/>
  <c r="AA18" i="1"/>
  <c r="AB18" i="1" s="1"/>
  <c r="AC18" i="1" s="1"/>
  <c r="AD18" i="1" s="1"/>
  <c r="AE18" i="1" s="1"/>
  <c r="AF18" i="1" s="1"/>
  <c r="AG18" i="1" s="1"/>
  <c r="AH18" i="1" s="1"/>
  <c r="AI18" i="1" s="1"/>
  <c r="AJ18" i="1" s="1"/>
  <c r="AK18" i="1" s="1"/>
  <c r="AL18" i="1" s="1"/>
  <c r="AM18" i="1" s="1"/>
  <c r="AN18" i="1" s="1"/>
  <c r="AO18" i="1" s="1"/>
  <c r="AP18" i="1" s="1"/>
  <c r="AQ18" i="1" s="1"/>
  <c r="AR18" i="1" s="1"/>
  <c r="AS18" i="1" s="1"/>
  <c r="AT18" i="1" s="1"/>
  <c r="AW17" i="1"/>
  <c r="AY17" i="1" s="1"/>
  <c r="AZ17" i="1" s="1"/>
  <c r="BA17" i="1" s="1"/>
  <c r="BB17" i="1" s="1"/>
  <c r="BC17" i="1" s="1"/>
  <c r="BD17" i="1" s="1"/>
  <c r="BE17" i="1" s="1"/>
  <c r="BF17" i="1" s="1"/>
  <c r="BG17" i="1" s="1"/>
  <c r="BH17" i="1" s="1"/>
  <c r="BI17" i="1" s="1"/>
  <c r="BJ17" i="1" s="1"/>
  <c r="BK17" i="1" s="1"/>
  <c r="BL17" i="1" s="1"/>
  <c r="BM17" i="1" s="1"/>
  <c r="BN17" i="1" s="1"/>
  <c r="BO17" i="1" s="1"/>
  <c r="BP17" i="1" s="1"/>
  <c r="BQ17" i="1" s="1"/>
  <c r="BR17" i="1" s="1"/>
  <c r="AA17" i="1"/>
  <c r="AB17" i="1" s="1"/>
  <c r="AC17" i="1" s="1"/>
  <c r="AD17" i="1" s="1"/>
  <c r="AE17" i="1" s="1"/>
  <c r="AF17" i="1" s="1"/>
  <c r="AG17" i="1" s="1"/>
  <c r="AH17" i="1" s="1"/>
  <c r="AI17" i="1" s="1"/>
  <c r="AJ17" i="1" s="1"/>
  <c r="AK17" i="1" s="1"/>
  <c r="AL17" i="1" s="1"/>
  <c r="AM17" i="1" s="1"/>
  <c r="AN17" i="1" s="1"/>
  <c r="AO17" i="1" s="1"/>
  <c r="AP17" i="1" s="1"/>
  <c r="AQ17" i="1" s="1"/>
  <c r="AR17" i="1" s="1"/>
  <c r="AS17" i="1" s="1"/>
  <c r="AT17" i="1" s="1"/>
  <c r="AW16" i="1"/>
  <c r="AY16" i="1" s="1"/>
  <c r="AZ16" i="1" s="1"/>
  <c r="BA16" i="1" s="1"/>
  <c r="BB16" i="1" s="1"/>
  <c r="BC16" i="1" s="1"/>
  <c r="BD16" i="1" s="1"/>
  <c r="BE16" i="1" s="1"/>
  <c r="BF16" i="1" s="1"/>
  <c r="BG16" i="1" s="1"/>
  <c r="BH16" i="1" s="1"/>
  <c r="BI16" i="1" s="1"/>
  <c r="BJ16" i="1" s="1"/>
  <c r="BK16" i="1" s="1"/>
  <c r="BL16" i="1" s="1"/>
  <c r="BM16" i="1" s="1"/>
  <c r="BN16" i="1" s="1"/>
  <c r="BO16" i="1" s="1"/>
  <c r="BP16" i="1" s="1"/>
  <c r="BQ16" i="1" s="1"/>
  <c r="BR16" i="1" s="1"/>
  <c r="AA16" i="1"/>
  <c r="AB16" i="1" s="1"/>
  <c r="AC16" i="1" s="1"/>
  <c r="AD16" i="1" s="1"/>
  <c r="AE16" i="1" s="1"/>
  <c r="AF16" i="1" s="1"/>
  <c r="AG16" i="1" s="1"/>
  <c r="AH16" i="1" s="1"/>
  <c r="AI16" i="1" s="1"/>
  <c r="AJ16" i="1" s="1"/>
  <c r="AK16" i="1" s="1"/>
  <c r="AL16" i="1" s="1"/>
  <c r="AM16" i="1" s="1"/>
  <c r="AN16" i="1" s="1"/>
  <c r="AO16" i="1" s="1"/>
  <c r="AP16" i="1" s="1"/>
  <c r="AQ16" i="1" s="1"/>
  <c r="AR16" i="1" s="1"/>
  <c r="AS16" i="1" s="1"/>
  <c r="AT16" i="1" s="1"/>
  <c r="AW15" i="1"/>
  <c r="AY15" i="1" s="1"/>
  <c r="AZ15" i="1" s="1"/>
  <c r="BA15" i="1" s="1"/>
  <c r="BB15" i="1" s="1"/>
  <c r="BC15" i="1" s="1"/>
  <c r="BD15" i="1" s="1"/>
  <c r="BE15" i="1" s="1"/>
  <c r="BF15" i="1" s="1"/>
  <c r="BG15" i="1" s="1"/>
  <c r="BH15" i="1" s="1"/>
  <c r="BI15" i="1" s="1"/>
  <c r="BJ15" i="1" s="1"/>
  <c r="BK15" i="1" s="1"/>
  <c r="BL15" i="1" s="1"/>
  <c r="BM15" i="1" s="1"/>
  <c r="BN15" i="1" s="1"/>
  <c r="BO15" i="1" s="1"/>
  <c r="BP15" i="1" s="1"/>
  <c r="BQ15" i="1" s="1"/>
  <c r="BR15" i="1" s="1"/>
  <c r="AA15" i="1"/>
  <c r="AB15" i="1" s="1"/>
  <c r="AC15" i="1" s="1"/>
  <c r="AD15" i="1" s="1"/>
  <c r="AE15" i="1" s="1"/>
  <c r="AF15" i="1" s="1"/>
  <c r="AG15" i="1" s="1"/>
  <c r="AH15" i="1" s="1"/>
  <c r="AI15" i="1" s="1"/>
  <c r="AJ15" i="1" s="1"/>
  <c r="AK15" i="1" s="1"/>
  <c r="AL15" i="1" s="1"/>
  <c r="AM15" i="1" s="1"/>
  <c r="AN15" i="1" s="1"/>
  <c r="AO15" i="1" s="1"/>
  <c r="AP15" i="1" s="1"/>
  <c r="AQ15" i="1" s="1"/>
  <c r="AR15" i="1" s="1"/>
  <c r="AS15" i="1" s="1"/>
  <c r="AT15" i="1" s="1"/>
  <c r="AW13" i="1"/>
  <c r="AY13" i="1" s="1"/>
  <c r="AZ13" i="1" s="1"/>
  <c r="BA13" i="1" s="1"/>
  <c r="BB13" i="1" s="1"/>
  <c r="BC13" i="1" s="1"/>
  <c r="BD13" i="1" s="1"/>
  <c r="BE13" i="1" s="1"/>
  <c r="BF13" i="1" s="1"/>
  <c r="BG13" i="1" s="1"/>
  <c r="BH13" i="1" s="1"/>
  <c r="BI13" i="1" s="1"/>
  <c r="BJ13" i="1" s="1"/>
  <c r="BK13" i="1" s="1"/>
  <c r="BL13" i="1" s="1"/>
  <c r="BM13" i="1" s="1"/>
  <c r="BN13" i="1" s="1"/>
  <c r="BO13" i="1" s="1"/>
  <c r="BP13" i="1" s="1"/>
  <c r="BQ13" i="1" s="1"/>
  <c r="BR13" i="1" s="1"/>
  <c r="AA13" i="1"/>
  <c r="AB13" i="1" s="1"/>
  <c r="AC13" i="1" s="1"/>
  <c r="AD13" i="1" s="1"/>
  <c r="AE13" i="1" s="1"/>
  <c r="AF13" i="1" s="1"/>
  <c r="AG13" i="1" s="1"/>
  <c r="AH13" i="1" s="1"/>
  <c r="AI13" i="1" s="1"/>
  <c r="AJ13" i="1" s="1"/>
  <c r="AK13" i="1" s="1"/>
  <c r="AL13" i="1" s="1"/>
  <c r="AM13" i="1" s="1"/>
  <c r="AN13" i="1" s="1"/>
  <c r="AO13" i="1" s="1"/>
  <c r="AP13" i="1" s="1"/>
  <c r="AQ13" i="1" s="1"/>
  <c r="AR13" i="1" s="1"/>
  <c r="AS13" i="1" s="1"/>
  <c r="AT13" i="1" s="1"/>
  <c r="AW12" i="1"/>
  <c r="AY12" i="1" s="1"/>
  <c r="AZ12" i="1" s="1"/>
  <c r="BA12" i="1" s="1"/>
  <c r="BB12" i="1" s="1"/>
  <c r="BC12" i="1" s="1"/>
  <c r="BD12" i="1" s="1"/>
  <c r="BE12" i="1" s="1"/>
  <c r="BF12" i="1" s="1"/>
  <c r="BG12" i="1" s="1"/>
  <c r="BH12" i="1" s="1"/>
  <c r="BI12" i="1" s="1"/>
  <c r="BJ12" i="1" s="1"/>
  <c r="BK12" i="1" s="1"/>
  <c r="BL12" i="1" s="1"/>
  <c r="BM12" i="1" s="1"/>
  <c r="BN12" i="1" s="1"/>
  <c r="BO12" i="1" s="1"/>
  <c r="BP12" i="1" s="1"/>
  <c r="BQ12" i="1" s="1"/>
  <c r="BR12" i="1" s="1"/>
  <c r="AA12" i="1"/>
  <c r="AB12" i="1" s="1"/>
  <c r="AC12" i="1" s="1"/>
  <c r="AD12" i="1" s="1"/>
  <c r="AE12" i="1" s="1"/>
  <c r="AF12" i="1" s="1"/>
  <c r="AG12" i="1" s="1"/>
  <c r="AH12" i="1" s="1"/>
  <c r="AI12" i="1" s="1"/>
  <c r="AJ12" i="1" s="1"/>
  <c r="AK12" i="1" s="1"/>
  <c r="AL12" i="1" s="1"/>
  <c r="AM12" i="1" s="1"/>
  <c r="AN12" i="1" s="1"/>
  <c r="AO12" i="1" s="1"/>
  <c r="AP12" i="1" s="1"/>
  <c r="AQ12" i="1" s="1"/>
  <c r="AR12" i="1" s="1"/>
  <c r="AS12" i="1" s="1"/>
  <c r="AT12" i="1" s="1"/>
  <c r="AW11" i="1"/>
  <c r="AY11" i="1" s="1"/>
  <c r="AZ11" i="1" s="1"/>
  <c r="BA11" i="1" s="1"/>
  <c r="BB11" i="1" s="1"/>
  <c r="BC11" i="1" s="1"/>
  <c r="BD11" i="1" s="1"/>
  <c r="BE11" i="1" s="1"/>
  <c r="BF11" i="1" s="1"/>
  <c r="BG11" i="1" s="1"/>
  <c r="BH11" i="1" s="1"/>
  <c r="BI11" i="1" s="1"/>
  <c r="BJ11" i="1" s="1"/>
  <c r="BK11" i="1" s="1"/>
  <c r="BL11" i="1" s="1"/>
  <c r="BM11" i="1" s="1"/>
  <c r="BN11" i="1" s="1"/>
  <c r="BO11" i="1" s="1"/>
  <c r="BP11" i="1" s="1"/>
  <c r="BQ11" i="1" s="1"/>
  <c r="BR11" i="1" s="1"/>
  <c r="AA11" i="1"/>
  <c r="AB11" i="1" s="1"/>
  <c r="AC11" i="1" s="1"/>
  <c r="AD11" i="1" s="1"/>
  <c r="AE11" i="1" s="1"/>
  <c r="AF11" i="1" s="1"/>
  <c r="AG11" i="1" s="1"/>
  <c r="AH11" i="1" s="1"/>
  <c r="AI11" i="1" s="1"/>
  <c r="AJ11" i="1" s="1"/>
  <c r="AK11" i="1" s="1"/>
  <c r="AL11" i="1" s="1"/>
  <c r="AM11" i="1" s="1"/>
  <c r="AN11" i="1" s="1"/>
  <c r="AO11" i="1" s="1"/>
  <c r="AP11" i="1" s="1"/>
  <c r="AQ11" i="1" s="1"/>
  <c r="AR11" i="1" s="1"/>
  <c r="AS11" i="1" s="1"/>
  <c r="AT11" i="1" s="1"/>
  <c r="C150" i="1"/>
  <c r="C139" i="1"/>
  <c r="C128" i="1"/>
  <c r="B25" i="1"/>
  <c r="Z25" i="1" s="1"/>
  <c r="AX25" i="1" s="1"/>
  <c r="AA26" i="1" l="1"/>
  <c r="AA40" i="1"/>
  <c r="AC14" i="1"/>
  <c r="AD14" i="1" s="1"/>
  <c r="AE14" i="1" s="1"/>
  <c r="AF14" i="1" s="1"/>
  <c r="AG14" i="1" s="1"/>
  <c r="AH14" i="1" s="1"/>
  <c r="AI14" i="1" s="1"/>
  <c r="AJ14" i="1" s="1"/>
  <c r="AK14" i="1" s="1"/>
  <c r="AL14" i="1" s="1"/>
  <c r="AM14" i="1" s="1"/>
  <c r="AN14" i="1" s="1"/>
  <c r="AO14" i="1" s="1"/>
  <c r="AP14" i="1" s="1"/>
  <c r="AQ14" i="1" s="1"/>
  <c r="AR14" i="1" s="1"/>
  <c r="AS14" i="1" s="1"/>
  <c r="AT14" i="1" s="1"/>
  <c r="AB25" i="1"/>
  <c r="B29" i="1"/>
  <c r="B40" i="1"/>
  <c r="B26" i="1"/>
  <c r="B30" i="1"/>
  <c r="D128" i="1"/>
  <c r="AA128" i="1"/>
  <c r="AY128" i="1" s="1"/>
  <c r="B27" i="1"/>
  <c r="B31" i="1"/>
  <c r="D139" i="1"/>
  <c r="AA139" i="1"/>
  <c r="AY139" i="1" s="1"/>
  <c r="B28" i="1"/>
  <c r="B32" i="1"/>
  <c r="D150" i="1"/>
  <c r="AA150" i="1"/>
  <c r="AY150" i="1" s="1"/>
  <c r="Z32" i="1" l="1"/>
  <c r="AX32" i="1" s="1"/>
  <c r="B47" i="1"/>
  <c r="Z31" i="1"/>
  <c r="AX31" i="1" s="1"/>
  <c r="B46" i="1"/>
  <c r="Z30" i="1"/>
  <c r="AX30" i="1" s="1"/>
  <c r="B45" i="1"/>
  <c r="AC25" i="1"/>
  <c r="AB40" i="1"/>
  <c r="AB26" i="1"/>
  <c r="Z28" i="1"/>
  <c r="AX28" i="1" s="1"/>
  <c r="B43" i="1"/>
  <c r="Z27" i="1"/>
  <c r="AX27" i="1" s="1"/>
  <c r="B42" i="1"/>
  <c r="Z26" i="1"/>
  <c r="AX26" i="1" s="1"/>
  <c r="B41" i="1"/>
  <c r="Z40" i="1"/>
  <c r="B162" i="1"/>
  <c r="B109" i="1"/>
  <c r="Z29" i="1"/>
  <c r="AX29" i="1" s="1"/>
  <c r="B44" i="1"/>
  <c r="AA27" i="1"/>
  <c r="AA41" i="1"/>
  <c r="E150" i="1"/>
  <c r="AB150" i="1"/>
  <c r="AZ150" i="1" s="1"/>
  <c r="E139" i="1"/>
  <c r="AB139" i="1"/>
  <c r="AZ139" i="1" s="1"/>
  <c r="E128" i="1"/>
  <c r="AB128" i="1"/>
  <c r="AZ128" i="1" s="1"/>
  <c r="C107" i="1"/>
  <c r="C100" i="1"/>
  <c r="C91" i="1"/>
  <c r="C38" i="1"/>
  <c r="AA38" i="1" s="1"/>
  <c r="AY38" i="1" s="1"/>
  <c r="C23" i="1"/>
  <c r="AA23" i="1" s="1"/>
  <c r="AY23" i="1" s="1"/>
  <c r="D23" i="1"/>
  <c r="AB23" i="1" s="1"/>
  <c r="AZ23" i="1" s="1"/>
  <c r="C18" i="1"/>
  <c r="C17" i="1"/>
  <c r="C16" i="1"/>
  <c r="C15" i="1"/>
  <c r="C14" i="1"/>
  <c r="C25" i="1" s="1"/>
  <c r="C13" i="1"/>
  <c r="C12" i="1"/>
  <c r="C11" i="1"/>
  <c r="C9" i="1"/>
  <c r="AA9" i="1" s="1"/>
  <c r="AY9" i="1" s="1"/>
  <c r="B168" i="1" l="1"/>
  <c r="B115" i="1"/>
  <c r="Z46" i="1"/>
  <c r="B163" i="1"/>
  <c r="B110" i="1"/>
  <c r="Z41" i="1"/>
  <c r="B165" i="1"/>
  <c r="B112" i="1"/>
  <c r="Z43" i="1"/>
  <c r="AD25" i="1"/>
  <c r="AC40" i="1"/>
  <c r="B166" i="1"/>
  <c r="B113" i="1"/>
  <c r="Z44" i="1"/>
  <c r="AX40" i="1"/>
  <c r="Z162" i="1"/>
  <c r="Z109" i="1"/>
  <c r="D100" i="1"/>
  <c r="AA100" i="1"/>
  <c r="AY100" i="1" s="1"/>
  <c r="B167" i="1"/>
  <c r="B114" i="1"/>
  <c r="Z45" i="1"/>
  <c r="B169" i="1"/>
  <c r="B116" i="1"/>
  <c r="Z47" i="1"/>
  <c r="AA28" i="1"/>
  <c r="AA42" i="1"/>
  <c r="B111" i="1"/>
  <c r="B164" i="1"/>
  <c r="Z42" i="1"/>
  <c r="AB41" i="1"/>
  <c r="AC26" i="1"/>
  <c r="AB27" i="1"/>
  <c r="D9" i="1"/>
  <c r="AB9" i="1" s="1"/>
  <c r="AZ9" i="1" s="1"/>
  <c r="D38" i="1"/>
  <c r="AB38" i="1" s="1"/>
  <c r="AZ38" i="1" s="1"/>
  <c r="D11" i="1"/>
  <c r="D13" i="1"/>
  <c r="D107" i="1"/>
  <c r="AA107" i="1"/>
  <c r="AY107" i="1" s="1"/>
  <c r="D18" i="1"/>
  <c r="D12" i="1"/>
  <c r="E23" i="1"/>
  <c r="E38" i="1"/>
  <c r="D17" i="1"/>
  <c r="F139" i="1"/>
  <c r="AC139" i="1"/>
  <c r="BA139" i="1" s="1"/>
  <c r="D14" i="1"/>
  <c r="D25" i="1" s="1"/>
  <c r="D15" i="1"/>
  <c r="D91" i="1"/>
  <c r="AA91" i="1"/>
  <c r="AY91" i="1" s="1"/>
  <c r="C92" i="1"/>
  <c r="F128" i="1"/>
  <c r="AC128" i="1"/>
  <c r="BA128" i="1" s="1"/>
  <c r="F150" i="1"/>
  <c r="AC150" i="1"/>
  <c r="BA150" i="1" s="1"/>
  <c r="D16" i="1"/>
  <c r="AY25" i="1"/>
  <c r="AB28" i="1" l="1"/>
  <c r="AC27" i="1"/>
  <c r="AB42" i="1"/>
  <c r="AX46" i="1"/>
  <c r="Z168" i="1"/>
  <c r="Z115" i="1"/>
  <c r="AA142" i="1"/>
  <c r="AX162" i="1"/>
  <c r="AX109" i="1"/>
  <c r="AD26" i="1"/>
  <c r="AC41" i="1"/>
  <c r="AA29" i="1"/>
  <c r="AA43" i="1"/>
  <c r="AX45" i="1"/>
  <c r="Z167" i="1"/>
  <c r="Z114" i="1"/>
  <c r="E100" i="1"/>
  <c r="AB100" i="1"/>
  <c r="AZ100" i="1" s="1"/>
  <c r="AX44" i="1"/>
  <c r="Z166" i="1"/>
  <c r="Z113" i="1"/>
  <c r="AE25" i="1"/>
  <c r="AD40" i="1"/>
  <c r="AX41" i="1"/>
  <c r="Z163" i="1"/>
  <c r="Z110" i="1"/>
  <c r="AX42" i="1"/>
  <c r="Z164" i="1"/>
  <c r="Z111" i="1"/>
  <c r="AX47" i="1"/>
  <c r="Z169" i="1"/>
  <c r="Z116" i="1"/>
  <c r="AX43" i="1"/>
  <c r="Z165" i="1"/>
  <c r="Z112" i="1"/>
  <c r="E9" i="1"/>
  <c r="AC9" i="1" s="1"/>
  <c r="BA9" i="1" s="1"/>
  <c r="E11" i="1"/>
  <c r="G128" i="1"/>
  <c r="AD128" i="1"/>
  <c r="BB128" i="1" s="1"/>
  <c r="AC38" i="1"/>
  <c r="BA38" i="1" s="1"/>
  <c r="F38" i="1"/>
  <c r="AA92" i="1"/>
  <c r="AY92" i="1" s="1"/>
  <c r="C93" i="1"/>
  <c r="AA93" i="1" s="1"/>
  <c r="AA131" i="1" s="1"/>
  <c r="C94" i="1"/>
  <c r="E15" i="1"/>
  <c r="G139" i="1"/>
  <c r="AD139" i="1"/>
  <c r="BB139" i="1" s="1"/>
  <c r="AC23" i="1"/>
  <c r="BA23" i="1" s="1"/>
  <c r="F23" i="1"/>
  <c r="E107" i="1"/>
  <c r="AB107" i="1"/>
  <c r="AZ107" i="1" s="1"/>
  <c r="G150" i="1"/>
  <c r="AD150" i="1"/>
  <c r="BB150" i="1" s="1"/>
  <c r="E91" i="1"/>
  <c r="AB91" i="1"/>
  <c r="AZ91" i="1" s="1"/>
  <c r="D92" i="1"/>
  <c r="E14" i="1"/>
  <c r="E17" i="1"/>
  <c r="E12" i="1"/>
  <c r="E18" i="1"/>
  <c r="E13" i="1"/>
  <c r="C40" i="1"/>
  <c r="C27" i="1"/>
  <c r="C32" i="1"/>
  <c r="C26" i="1"/>
  <c r="C28" i="1"/>
  <c r="C31" i="1"/>
  <c r="C29" i="1"/>
  <c r="C30" i="1"/>
  <c r="E16" i="1"/>
  <c r="AZ25" i="1"/>
  <c r="BA25" i="1" s="1"/>
  <c r="BB25" i="1" s="1"/>
  <c r="BC25" i="1" s="1"/>
  <c r="BD25" i="1" s="1"/>
  <c r="BE25" i="1" s="1"/>
  <c r="BF25" i="1" s="1"/>
  <c r="BG25" i="1" s="1"/>
  <c r="BH25" i="1" s="1"/>
  <c r="BI25" i="1" s="1"/>
  <c r="BJ25" i="1" s="1"/>
  <c r="BK25" i="1" s="1"/>
  <c r="BL25" i="1" s="1"/>
  <c r="BM25" i="1" s="1"/>
  <c r="BN25" i="1" s="1"/>
  <c r="BO25" i="1" s="1"/>
  <c r="BP25" i="1" s="1"/>
  <c r="BQ25" i="1" s="1"/>
  <c r="BR25" i="1" s="1"/>
  <c r="AX165" i="1" l="1"/>
  <c r="AX112" i="1"/>
  <c r="AF25" i="1"/>
  <c r="AE40" i="1"/>
  <c r="AX167" i="1"/>
  <c r="AX114" i="1"/>
  <c r="AE26" i="1"/>
  <c r="AD41" i="1"/>
  <c r="AX168" i="1"/>
  <c r="AX115" i="1"/>
  <c r="AD27" i="1"/>
  <c r="AC42" i="1"/>
  <c r="AB142" i="1" s="1"/>
  <c r="AA132" i="1"/>
  <c r="AA143" i="1"/>
  <c r="AA112" i="1"/>
  <c r="AB29" i="1"/>
  <c r="AB43" i="1"/>
  <c r="AC28" i="1"/>
  <c r="AY93" i="1"/>
  <c r="AA109" i="1"/>
  <c r="AA129" i="1"/>
  <c r="AA130" i="1"/>
  <c r="AA110" i="1"/>
  <c r="AA140" i="1"/>
  <c r="F100" i="1"/>
  <c r="AC100" i="1"/>
  <c r="BA100" i="1" s="1"/>
  <c r="AY40" i="1"/>
  <c r="C129" i="1"/>
  <c r="AX163" i="1"/>
  <c r="AX110" i="1"/>
  <c r="AA30" i="1"/>
  <c r="AA44" i="1"/>
  <c r="AX169" i="1"/>
  <c r="AX116" i="1"/>
  <c r="AX164" i="1"/>
  <c r="AX111" i="1"/>
  <c r="AX166" i="1"/>
  <c r="AX113" i="1"/>
  <c r="AA111" i="1"/>
  <c r="AA141" i="1"/>
  <c r="F9" i="1"/>
  <c r="F11" i="1"/>
  <c r="C42" i="1"/>
  <c r="AY27" i="1"/>
  <c r="AB92" i="1"/>
  <c r="AZ92" i="1" s="1"/>
  <c r="D93" i="1"/>
  <c r="AB93" i="1" s="1"/>
  <c r="D94" i="1"/>
  <c r="F107" i="1"/>
  <c r="AC107" i="1"/>
  <c r="BA107" i="1" s="1"/>
  <c r="F15" i="1"/>
  <c r="AD38" i="1"/>
  <c r="BB38" i="1" s="1"/>
  <c r="G38" i="1"/>
  <c r="C46" i="1"/>
  <c r="F16" i="1"/>
  <c r="F17" i="1"/>
  <c r="C43" i="1"/>
  <c r="AY28" i="1"/>
  <c r="F18" i="1"/>
  <c r="C101" i="1"/>
  <c r="AA101" i="1" s="1"/>
  <c r="AA94" i="1"/>
  <c r="AY94" i="1" s="1"/>
  <c r="C45" i="1"/>
  <c r="AY30" i="1"/>
  <c r="C41" i="1"/>
  <c r="AY26" i="1"/>
  <c r="F91" i="1"/>
  <c r="AC91" i="1"/>
  <c r="BA91" i="1" s="1"/>
  <c r="E92" i="1"/>
  <c r="H150" i="1"/>
  <c r="AE150" i="1"/>
  <c r="BC150" i="1" s="1"/>
  <c r="H139" i="1"/>
  <c r="AE139" i="1"/>
  <c r="BC139" i="1" s="1"/>
  <c r="C44" i="1"/>
  <c r="AY29" i="1"/>
  <c r="C47" i="1"/>
  <c r="F13" i="1"/>
  <c r="F12" i="1"/>
  <c r="F14" i="1"/>
  <c r="AD23" i="1"/>
  <c r="BB23" i="1" s="1"/>
  <c r="G23" i="1"/>
  <c r="H128" i="1"/>
  <c r="AE128" i="1"/>
  <c r="BC128" i="1" s="1"/>
  <c r="C111" i="1"/>
  <c r="C109" i="1"/>
  <c r="D32" i="1"/>
  <c r="D28" i="1"/>
  <c r="AZ28" i="1" s="1"/>
  <c r="BA28" i="1" s="1"/>
  <c r="BB28" i="1" s="1"/>
  <c r="BC28" i="1" s="1"/>
  <c r="BD28" i="1" s="1"/>
  <c r="BE28" i="1" s="1"/>
  <c r="BF28" i="1" s="1"/>
  <c r="BG28" i="1" s="1"/>
  <c r="BH28" i="1" s="1"/>
  <c r="BI28" i="1" s="1"/>
  <c r="BJ28" i="1" s="1"/>
  <c r="BK28" i="1" s="1"/>
  <c r="BL28" i="1" s="1"/>
  <c r="BM28" i="1" s="1"/>
  <c r="BN28" i="1" s="1"/>
  <c r="BO28" i="1" s="1"/>
  <c r="BP28" i="1" s="1"/>
  <c r="BQ28" i="1" s="1"/>
  <c r="BR28" i="1" s="1"/>
  <c r="D26" i="1"/>
  <c r="AZ26" i="1" s="1"/>
  <c r="BA26" i="1" s="1"/>
  <c r="BB26" i="1" s="1"/>
  <c r="BC26" i="1" s="1"/>
  <c r="BD26" i="1" s="1"/>
  <c r="BE26" i="1" s="1"/>
  <c r="BF26" i="1" s="1"/>
  <c r="BG26" i="1" s="1"/>
  <c r="BH26" i="1" s="1"/>
  <c r="BI26" i="1" s="1"/>
  <c r="BJ26" i="1" s="1"/>
  <c r="BK26" i="1" s="1"/>
  <c r="BL26" i="1" s="1"/>
  <c r="BM26" i="1" s="1"/>
  <c r="BN26" i="1" s="1"/>
  <c r="BO26" i="1" s="1"/>
  <c r="BP26" i="1" s="1"/>
  <c r="BQ26" i="1" s="1"/>
  <c r="BR26" i="1" s="1"/>
  <c r="D30" i="1"/>
  <c r="D29" i="1"/>
  <c r="AZ29" i="1" s="1"/>
  <c r="BA29" i="1" s="1"/>
  <c r="BB29" i="1" s="1"/>
  <c r="BC29" i="1" s="1"/>
  <c r="BD29" i="1" s="1"/>
  <c r="BE29" i="1" s="1"/>
  <c r="BF29" i="1" s="1"/>
  <c r="BG29" i="1" s="1"/>
  <c r="BH29" i="1" s="1"/>
  <c r="BI29" i="1" s="1"/>
  <c r="BJ29" i="1" s="1"/>
  <c r="BK29" i="1" s="1"/>
  <c r="BL29" i="1" s="1"/>
  <c r="BM29" i="1" s="1"/>
  <c r="BN29" i="1" s="1"/>
  <c r="BO29" i="1" s="1"/>
  <c r="BP29" i="1" s="1"/>
  <c r="BQ29" i="1" s="1"/>
  <c r="BR29" i="1" s="1"/>
  <c r="D27" i="1"/>
  <c r="AZ27" i="1" s="1"/>
  <c r="BA27" i="1" s="1"/>
  <c r="BB27" i="1" s="1"/>
  <c r="BC27" i="1" s="1"/>
  <c r="BD27" i="1" s="1"/>
  <c r="BE27" i="1" s="1"/>
  <c r="BF27" i="1" s="1"/>
  <c r="BG27" i="1" s="1"/>
  <c r="BH27" i="1" s="1"/>
  <c r="BI27" i="1" s="1"/>
  <c r="BJ27" i="1" s="1"/>
  <c r="BK27" i="1" s="1"/>
  <c r="BL27" i="1" s="1"/>
  <c r="BM27" i="1" s="1"/>
  <c r="BN27" i="1" s="1"/>
  <c r="BO27" i="1" s="1"/>
  <c r="BP27" i="1" s="1"/>
  <c r="BQ27" i="1" s="1"/>
  <c r="BR27" i="1" s="1"/>
  <c r="D40" i="1"/>
  <c r="D31" i="1"/>
  <c r="E25" i="1"/>
  <c r="C167" i="1" l="1"/>
  <c r="C134" i="1"/>
  <c r="AZ93" i="1"/>
  <c r="AB129" i="1"/>
  <c r="AB109" i="1"/>
  <c r="AB140" i="1"/>
  <c r="AB130" i="1"/>
  <c r="AB110" i="1"/>
  <c r="AB131" i="1"/>
  <c r="G100" i="1"/>
  <c r="AD100" i="1"/>
  <c r="BB100" i="1" s="1"/>
  <c r="AD28" i="1"/>
  <c r="AC43" i="1"/>
  <c r="AE27" i="1"/>
  <c r="AD42" i="1"/>
  <c r="AF26" i="1"/>
  <c r="AE41" i="1"/>
  <c r="AG25" i="1"/>
  <c r="AF40" i="1"/>
  <c r="AZ30" i="1"/>
  <c r="BA30" i="1" s="1"/>
  <c r="BB30" i="1" s="1"/>
  <c r="BC30" i="1" s="1"/>
  <c r="BD30" i="1" s="1"/>
  <c r="BE30" i="1" s="1"/>
  <c r="BF30" i="1" s="1"/>
  <c r="BG30" i="1" s="1"/>
  <c r="BH30" i="1" s="1"/>
  <c r="BI30" i="1" s="1"/>
  <c r="BJ30" i="1" s="1"/>
  <c r="BK30" i="1" s="1"/>
  <c r="BL30" i="1" s="1"/>
  <c r="BM30" i="1" s="1"/>
  <c r="BN30" i="1" s="1"/>
  <c r="BO30" i="1" s="1"/>
  <c r="BP30" i="1" s="1"/>
  <c r="BQ30" i="1" s="1"/>
  <c r="BR30" i="1" s="1"/>
  <c r="AY44" i="1"/>
  <c r="C166" i="1"/>
  <c r="C133" i="1"/>
  <c r="AY43" i="1"/>
  <c r="C165" i="1"/>
  <c r="C132" i="1"/>
  <c r="C168" i="1"/>
  <c r="C135" i="1"/>
  <c r="AA166" i="1"/>
  <c r="AA133" i="1"/>
  <c r="AA113" i="1"/>
  <c r="C162" i="1"/>
  <c r="AB165" i="1"/>
  <c r="AB143" i="1"/>
  <c r="AB132" i="1"/>
  <c r="AB112" i="1"/>
  <c r="D162" i="1"/>
  <c r="AY41" i="1"/>
  <c r="C163" i="1"/>
  <c r="C130" i="1"/>
  <c r="AY101" i="1"/>
  <c r="AY162" i="1" s="1"/>
  <c r="AA162" i="1"/>
  <c r="AA163" i="1"/>
  <c r="AA164" i="1"/>
  <c r="AA31" i="1"/>
  <c r="AA45" i="1"/>
  <c r="AY129" i="1"/>
  <c r="AY109" i="1"/>
  <c r="AB30" i="1"/>
  <c r="AC29" i="1"/>
  <c r="AB44" i="1"/>
  <c r="AA165" i="1"/>
  <c r="C169" i="1"/>
  <c r="C136" i="1"/>
  <c r="AY42" i="1"/>
  <c r="C164" i="1"/>
  <c r="C131" i="1"/>
  <c r="AB111" i="1"/>
  <c r="AB141" i="1"/>
  <c r="C115" i="1"/>
  <c r="AD9" i="1"/>
  <c r="BB9" i="1" s="1"/>
  <c r="G9" i="1"/>
  <c r="C116" i="1"/>
  <c r="C113" i="1"/>
  <c r="G11" i="1"/>
  <c r="C140" i="1"/>
  <c r="AZ40" i="1"/>
  <c r="AY140" i="1" s="1"/>
  <c r="AE38" i="1"/>
  <c r="BC38" i="1" s="1"/>
  <c r="H38" i="1"/>
  <c r="AC92" i="1"/>
  <c r="BA92" i="1" s="1"/>
  <c r="E93" i="1"/>
  <c r="AC93" i="1" s="1"/>
  <c r="E94" i="1"/>
  <c r="G18" i="1"/>
  <c r="G17" i="1"/>
  <c r="G15" i="1"/>
  <c r="I128" i="1"/>
  <c r="AF128" i="1"/>
  <c r="BD128" i="1" s="1"/>
  <c r="G12" i="1"/>
  <c r="I139" i="1"/>
  <c r="AF139" i="1"/>
  <c r="BD139" i="1" s="1"/>
  <c r="AE23" i="1"/>
  <c r="BC23" i="1" s="1"/>
  <c r="H23" i="1"/>
  <c r="G91" i="1"/>
  <c r="AD91" i="1"/>
  <c r="BB91" i="1" s="1"/>
  <c r="F92" i="1"/>
  <c r="G16" i="1"/>
  <c r="G107" i="1"/>
  <c r="AD107" i="1"/>
  <c r="BB107" i="1" s="1"/>
  <c r="C112" i="1"/>
  <c r="C114" i="1"/>
  <c r="C110" i="1"/>
  <c r="G14" i="1"/>
  <c r="G13" i="1"/>
  <c r="I150" i="1"/>
  <c r="AF150" i="1"/>
  <c r="BD150" i="1" s="1"/>
  <c r="D101" i="1"/>
  <c r="AB101" i="1" s="1"/>
  <c r="AB94" i="1"/>
  <c r="AZ94" i="1" s="1"/>
  <c r="D109" i="1"/>
  <c r="D129" i="1"/>
  <c r="D45" i="1"/>
  <c r="E30" i="1"/>
  <c r="D46" i="1"/>
  <c r="E31" i="1"/>
  <c r="D41" i="1"/>
  <c r="E26" i="1"/>
  <c r="D42" i="1"/>
  <c r="E27" i="1"/>
  <c r="D43" i="1"/>
  <c r="E28" i="1"/>
  <c r="F25" i="1"/>
  <c r="E40" i="1"/>
  <c r="D44" i="1"/>
  <c r="E29" i="1"/>
  <c r="D47" i="1"/>
  <c r="E32" i="1"/>
  <c r="BA93" i="1" l="1"/>
  <c r="AC129" i="1"/>
  <c r="AC109" i="1"/>
  <c r="AC140" i="1"/>
  <c r="AC141" i="1"/>
  <c r="AC110" i="1"/>
  <c r="AC130" i="1"/>
  <c r="AY164" i="1"/>
  <c r="AY131" i="1"/>
  <c r="AY111" i="1"/>
  <c r="AY166" i="1"/>
  <c r="AY133" i="1"/>
  <c r="AY113" i="1"/>
  <c r="AF27" i="1"/>
  <c r="AE42" i="1"/>
  <c r="H100" i="1"/>
  <c r="AE100" i="1"/>
  <c r="BC100" i="1" s="1"/>
  <c r="AC131" i="1"/>
  <c r="AB166" i="1"/>
  <c r="AB113" i="1"/>
  <c r="AB133" i="1"/>
  <c r="AA32" i="1"/>
  <c r="AA46" i="1"/>
  <c r="AY31" i="1"/>
  <c r="AA144" i="1"/>
  <c r="AY165" i="1"/>
  <c r="AY132" i="1"/>
  <c r="AY112" i="1"/>
  <c r="AC132" i="1"/>
  <c r="AC112" i="1"/>
  <c r="AZ129" i="1"/>
  <c r="AZ109" i="1"/>
  <c r="AZ140" i="1"/>
  <c r="AA167" i="1"/>
  <c r="AA134" i="1"/>
  <c r="AA114" i="1"/>
  <c r="AY163" i="1"/>
  <c r="AY110" i="1"/>
  <c r="AY130" i="1"/>
  <c r="AH25" i="1"/>
  <c r="AG40" i="1"/>
  <c r="AZ42" i="1"/>
  <c r="D164" i="1"/>
  <c r="AC111" i="1"/>
  <c r="AD29" i="1"/>
  <c r="AC44" i="1"/>
  <c r="AG26" i="1"/>
  <c r="AF41" i="1"/>
  <c r="AE28" i="1"/>
  <c r="AD43" i="1"/>
  <c r="AC143" i="1" s="1"/>
  <c r="AY45" i="1"/>
  <c r="BA40" i="1"/>
  <c r="D169" i="1"/>
  <c r="D168" i="1"/>
  <c r="AZ44" i="1"/>
  <c r="AY144" i="1" s="1"/>
  <c r="D166" i="1"/>
  <c r="AZ43" i="1"/>
  <c r="D165" i="1"/>
  <c r="AZ41" i="1"/>
  <c r="D163" i="1"/>
  <c r="AZ45" i="1"/>
  <c r="D167" i="1"/>
  <c r="AZ101" i="1"/>
  <c r="AZ162" i="1" s="1"/>
  <c r="AB162" i="1"/>
  <c r="AB163" i="1"/>
  <c r="AB164" i="1"/>
  <c r="AC142" i="1"/>
  <c r="AB31" i="1"/>
  <c r="AB45" i="1"/>
  <c r="AA145" i="1" s="1"/>
  <c r="AC30" i="1"/>
  <c r="AE9" i="1"/>
  <c r="BC9" i="1" s="1"/>
  <c r="H9" i="1"/>
  <c r="H11" i="1"/>
  <c r="C151" i="1"/>
  <c r="AA151" i="1" s="1"/>
  <c r="AY151" i="1" s="1"/>
  <c r="H107" i="1"/>
  <c r="AE107" i="1"/>
  <c r="BC107" i="1" s="1"/>
  <c r="H13" i="1"/>
  <c r="H91" i="1"/>
  <c r="AE91" i="1"/>
  <c r="BC91" i="1" s="1"/>
  <c r="G92" i="1"/>
  <c r="H12" i="1"/>
  <c r="H15" i="1"/>
  <c r="H18" i="1"/>
  <c r="H16" i="1"/>
  <c r="AF23" i="1"/>
  <c r="BD23" i="1" s="1"/>
  <c r="I23" i="1"/>
  <c r="E101" i="1"/>
  <c r="AC101" i="1" s="1"/>
  <c r="AC94" i="1"/>
  <c r="BA94" i="1" s="1"/>
  <c r="AF38" i="1"/>
  <c r="BD38" i="1" s="1"/>
  <c r="I38" i="1"/>
  <c r="J150" i="1"/>
  <c r="AG150" i="1"/>
  <c r="BE150" i="1" s="1"/>
  <c r="H14" i="1"/>
  <c r="AD92" i="1"/>
  <c r="BB92" i="1" s="1"/>
  <c r="F93" i="1"/>
  <c r="AD93" i="1" s="1"/>
  <c r="AD131" i="1" s="1"/>
  <c r="F94" i="1"/>
  <c r="J139" i="1"/>
  <c r="AG139" i="1"/>
  <c r="BE139" i="1" s="1"/>
  <c r="J128" i="1"/>
  <c r="AG128" i="1"/>
  <c r="BE128" i="1" s="1"/>
  <c r="H17" i="1"/>
  <c r="E109" i="1"/>
  <c r="E129" i="1"/>
  <c r="D140" i="1"/>
  <c r="D116" i="1"/>
  <c r="D136" i="1"/>
  <c r="C147" i="1"/>
  <c r="D111" i="1"/>
  <c r="D131" i="1"/>
  <c r="C142" i="1"/>
  <c r="D115" i="1"/>
  <c r="D135" i="1"/>
  <c r="C146" i="1"/>
  <c r="D113" i="1"/>
  <c r="D133" i="1"/>
  <c r="C144" i="1"/>
  <c r="D112" i="1"/>
  <c r="D132" i="1"/>
  <c r="C143" i="1"/>
  <c r="D110" i="1"/>
  <c r="D130" i="1"/>
  <c r="C141" i="1"/>
  <c r="D114" i="1"/>
  <c r="D134" i="1"/>
  <c r="C145" i="1"/>
  <c r="E47" i="1"/>
  <c r="F32" i="1"/>
  <c r="E42" i="1"/>
  <c r="F27" i="1"/>
  <c r="E46" i="1"/>
  <c r="F31" i="1"/>
  <c r="E45" i="1"/>
  <c r="F30" i="1"/>
  <c r="G25" i="1"/>
  <c r="F40" i="1"/>
  <c r="E44" i="1"/>
  <c r="F29" i="1"/>
  <c r="E43" i="1"/>
  <c r="F28" i="1"/>
  <c r="E41" i="1"/>
  <c r="F26" i="1"/>
  <c r="BB40" i="1" l="1"/>
  <c r="BA101" i="1"/>
  <c r="BA162" i="1" s="1"/>
  <c r="AC162" i="1"/>
  <c r="AC163" i="1"/>
  <c r="AC164" i="1"/>
  <c r="AB32" i="1"/>
  <c r="AB46" i="1"/>
  <c r="AC31" i="1"/>
  <c r="AZ31" i="1"/>
  <c r="BA31" i="1" s="1"/>
  <c r="BB31" i="1" s="1"/>
  <c r="BC31" i="1" s="1"/>
  <c r="BD31" i="1" s="1"/>
  <c r="BE31" i="1" s="1"/>
  <c r="BF31" i="1" s="1"/>
  <c r="BG31" i="1" s="1"/>
  <c r="BH31" i="1" s="1"/>
  <c r="BI31" i="1" s="1"/>
  <c r="BJ31" i="1" s="1"/>
  <c r="BK31" i="1" s="1"/>
  <c r="BL31" i="1" s="1"/>
  <c r="BM31" i="1" s="1"/>
  <c r="BN31" i="1" s="1"/>
  <c r="BO31" i="1" s="1"/>
  <c r="BP31" i="1" s="1"/>
  <c r="BQ31" i="1" s="1"/>
  <c r="BR31" i="1" s="1"/>
  <c r="AZ167" i="1"/>
  <c r="AZ134" i="1"/>
  <c r="AZ114" i="1"/>
  <c r="AZ165" i="1"/>
  <c r="AZ132" i="1"/>
  <c r="AZ112" i="1"/>
  <c r="E162" i="1"/>
  <c r="AF28" i="1"/>
  <c r="AE43" i="1"/>
  <c r="AC166" i="1"/>
  <c r="AC133" i="1"/>
  <c r="AC113" i="1"/>
  <c r="AG27" i="1"/>
  <c r="AF42" i="1"/>
  <c r="E165" i="1"/>
  <c r="E168" i="1"/>
  <c r="E169" i="1"/>
  <c r="BA140" i="1"/>
  <c r="BA129" i="1"/>
  <c r="BA109" i="1"/>
  <c r="AE29" i="1"/>
  <c r="AD44" i="1"/>
  <c r="AZ164" i="1"/>
  <c r="AZ131" i="1"/>
  <c r="AZ111" i="1"/>
  <c r="AY142" i="1"/>
  <c r="BB93" i="1"/>
  <c r="AD140" i="1"/>
  <c r="AD129" i="1"/>
  <c r="AD109" i="1"/>
  <c r="AD141" i="1"/>
  <c r="AD130" i="1"/>
  <c r="AD110" i="1"/>
  <c r="AD30" i="1"/>
  <c r="AC45" i="1"/>
  <c r="AY167" i="1"/>
  <c r="AY145" i="1"/>
  <c r="AY134" i="1"/>
  <c r="AY114" i="1"/>
  <c r="AH26" i="1"/>
  <c r="AG41" i="1"/>
  <c r="AC165" i="1"/>
  <c r="AA168" i="1"/>
  <c r="AA135" i="1"/>
  <c r="AA146" i="1"/>
  <c r="AA115" i="1"/>
  <c r="AY46" i="1"/>
  <c r="AB144" i="1"/>
  <c r="I100" i="1"/>
  <c r="AF100" i="1"/>
  <c r="BD100" i="1" s="1"/>
  <c r="AD111" i="1"/>
  <c r="AZ163" i="1"/>
  <c r="AZ141" i="1"/>
  <c r="AZ130" i="1"/>
  <c r="AZ110" i="1"/>
  <c r="AZ166" i="1"/>
  <c r="AZ133" i="1"/>
  <c r="AZ113" i="1"/>
  <c r="AZ144" i="1"/>
  <c r="BA41" i="1"/>
  <c r="E163" i="1"/>
  <c r="E166" i="1"/>
  <c r="BA45" i="1"/>
  <c r="E167" i="1"/>
  <c r="BA42" i="1"/>
  <c r="E164" i="1"/>
  <c r="AD142" i="1"/>
  <c r="AB167" i="1"/>
  <c r="AB145" i="1"/>
  <c r="AB114" i="1"/>
  <c r="AB134" i="1"/>
  <c r="AD143" i="1"/>
  <c r="AD132" i="1"/>
  <c r="AD112" i="1"/>
  <c r="AI25" i="1"/>
  <c r="AH40" i="1"/>
  <c r="AY141" i="1"/>
  <c r="AY143" i="1"/>
  <c r="AA47" i="1"/>
  <c r="AY32" i="1"/>
  <c r="AF9" i="1"/>
  <c r="BD9" i="1" s="1"/>
  <c r="I9" i="1"/>
  <c r="I11" i="1"/>
  <c r="I14" i="1"/>
  <c r="I16" i="1"/>
  <c r="I12" i="1"/>
  <c r="D143" i="1"/>
  <c r="BA43" i="1"/>
  <c r="K128" i="1"/>
  <c r="AH128" i="1"/>
  <c r="BF128" i="1" s="1"/>
  <c r="AG23" i="1"/>
  <c r="BE23" i="1" s="1"/>
  <c r="J23" i="1"/>
  <c r="AE92" i="1"/>
  <c r="BC92" i="1" s="1"/>
  <c r="G93" i="1"/>
  <c r="AE93" i="1" s="1"/>
  <c r="AE111" i="1" s="1"/>
  <c r="G94" i="1"/>
  <c r="I13" i="1"/>
  <c r="K150" i="1"/>
  <c r="AH150" i="1"/>
  <c r="BF150" i="1" s="1"/>
  <c r="I15" i="1"/>
  <c r="F101" i="1"/>
  <c r="AD101" i="1" s="1"/>
  <c r="AD94" i="1"/>
  <c r="BB94" i="1" s="1"/>
  <c r="I18" i="1"/>
  <c r="D144" i="1"/>
  <c r="BA44" i="1"/>
  <c r="D151" i="1"/>
  <c r="AB151" i="1" s="1"/>
  <c r="AZ151" i="1" s="1"/>
  <c r="I17" i="1"/>
  <c r="K139" i="1"/>
  <c r="AH139" i="1"/>
  <c r="BF139" i="1" s="1"/>
  <c r="AG38" i="1"/>
  <c r="BE38" i="1" s="1"/>
  <c r="J38" i="1"/>
  <c r="I91" i="1"/>
  <c r="AF91" i="1"/>
  <c r="BD91" i="1" s="1"/>
  <c r="H92" i="1"/>
  <c r="I107" i="1"/>
  <c r="AF107" i="1"/>
  <c r="BD107" i="1" s="1"/>
  <c r="E112" i="1"/>
  <c r="E132" i="1"/>
  <c r="F109" i="1"/>
  <c r="F129" i="1"/>
  <c r="E115" i="1"/>
  <c r="E135" i="1"/>
  <c r="E116" i="1"/>
  <c r="E136" i="1"/>
  <c r="E140" i="1"/>
  <c r="C156" i="1"/>
  <c r="AA156" i="1" s="1"/>
  <c r="AY156" i="1" s="1"/>
  <c r="C152" i="1"/>
  <c r="AA152" i="1" s="1"/>
  <c r="AY152" i="1" s="1"/>
  <c r="C154" i="1"/>
  <c r="AA154" i="1" s="1"/>
  <c r="AY154" i="1" s="1"/>
  <c r="C155" i="1"/>
  <c r="AA155" i="1" s="1"/>
  <c r="AY155" i="1" s="1"/>
  <c r="C157" i="1"/>
  <c r="AA157" i="1" s="1"/>
  <c r="AY157" i="1" s="1"/>
  <c r="C153" i="1"/>
  <c r="AA153" i="1" s="1"/>
  <c r="AY153" i="1" s="1"/>
  <c r="C158" i="1"/>
  <c r="AA158" i="1" s="1"/>
  <c r="AY158" i="1" s="1"/>
  <c r="E110" i="1"/>
  <c r="E130" i="1"/>
  <c r="E113" i="1"/>
  <c r="E133" i="1"/>
  <c r="E114" i="1"/>
  <c r="E134" i="1"/>
  <c r="E111" i="1"/>
  <c r="E131" i="1"/>
  <c r="D145" i="1"/>
  <c r="D141" i="1"/>
  <c r="D146" i="1"/>
  <c r="D142" i="1"/>
  <c r="D147" i="1"/>
  <c r="F45" i="1"/>
  <c r="G30" i="1"/>
  <c r="F42" i="1"/>
  <c r="F164" i="1" s="1"/>
  <c r="G27" i="1"/>
  <c r="F41" i="1"/>
  <c r="F163" i="1" s="1"/>
  <c r="G26" i="1"/>
  <c r="F43" i="1"/>
  <c r="F165" i="1" s="1"/>
  <c r="G28" i="1"/>
  <c r="G31" i="1"/>
  <c r="F46" i="1"/>
  <c r="F47" i="1"/>
  <c r="G32" i="1"/>
  <c r="G29" i="1"/>
  <c r="F44" i="1"/>
  <c r="G40" i="1"/>
  <c r="H25" i="1"/>
  <c r="F168" i="1" l="1"/>
  <c r="AI26" i="1"/>
  <c r="AH41" i="1"/>
  <c r="AD166" i="1"/>
  <c r="AD133" i="1"/>
  <c r="AD113" i="1"/>
  <c r="AH27" i="1"/>
  <c r="AG42" i="1"/>
  <c r="AC144" i="1"/>
  <c r="AB47" i="1"/>
  <c r="AC32" i="1"/>
  <c r="AZ32" i="1"/>
  <c r="BA32" i="1" s="1"/>
  <c r="BB32" i="1" s="1"/>
  <c r="BC32" i="1" s="1"/>
  <c r="BD32" i="1" s="1"/>
  <c r="BE32" i="1" s="1"/>
  <c r="BF32" i="1" s="1"/>
  <c r="BG32" i="1" s="1"/>
  <c r="BH32" i="1" s="1"/>
  <c r="BI32" i="1" s="1"/>
  <c r="BJ32" i="1" s="1"/>
  <c r="BK32" i="1" s="1"/>
  <c r="BL32" i="1" s="1"/>
  <c r="BM32" i="1" s="1"/>
  <c r="BN32" i="1" s="1"/>
  <c r="BO32" i="1" s="1"/>
  <c r="BP32" i="1" s="1"/>
  <c r="BQ32" i="1" s="1"/>
  <c r="BR32" i="1" s="1"/>
  <c r="AY168" i="1"/>
  <c r="AY135" i="1"/>
  <c r="AY115" i="1"/>
  <c r="AC167" i="1"/>
  <c r="AC145" i="1"/>
  <c r="AC114" i="1"/>
  <c r="AC134" i="1"/>
  <c r="AF29" i="1"/>
  <c r="AE44" i="1"/>
  <c r="AD144" i="1" s="1"/>
  <c r="F162" i="1"/>
  <c r="BA166" i="1"/>
  <c r="BA133" i="1"/>
  <c r="BA113" i="1"/>
  <c r="BB101" i="1"/>
  <c r="AD162" i="1"/>
  <c r="AD163" i="1"/>
  <c r="AD164" i="1"/>
  <c r="BA165" i="1"/>
  <c r="BA143" i="1"/>
  <c r="BA132" i="1"/>
  <c r="BA112" i="1"/>
  <c r="BA164" i="1"/>
  <c r="BA131" i="1"/>
  <c r="BA111" i="1"/>
  <c r="AE30" i="1"/>
  <c r="AD45" i="1"/>
  <c r="AZ142" i="1"/>
  <c r="AE112" i="1"/>
  <c r="AE132" i="1"/>
  <c r="AD31" i="1"/>
  <c r="AC46" i="1"/>
  <c r="BB162" i="1"/>
  <c r="BB129" i="1"/>
  <c r="BB109" i="1"/>
  <c r="BB44" i="1"/>
  <c r="BA144" i="1" s="1"/>
  <c r="F166" i="1"/>
  <c r="BC93" i="1"/>
  <c r="AE140" i="1"/>
  <c r="AE129" i="1"/>
  <c r="AE109" i="1"/>
  <c r="AE110" i="1"/>
  <c r="AE130" i="1"/>
  <c r="AE142" i="1"/>
  <c r="BA167" i="1"/>
  <c r="BA145" i="1"/>
  <c r="BA134" i="1"/>
  <c r="BA114" i="1"/>
  <c r="BB45" i="1"/>
  <c r="F167" i="1"/>
  <c r="BC40" i="1"/>
  <c r="G162" i="1"/>
  <c r="F169" i="1"/>
  <c r="AE131" i="1"/>
  <c r="AA169" i="1"/>
  <c r="AA136" i="1"/>
  <c r="AA147" i="1"/>
  <c r="AA116" i="1"/>
  <c r="AY47" i="1"/>
  <c r="AJ25" i="1"/>
  <c r="AI40" i="1"/>
  <c r="AD165" i="1"/>
  <c r="BA163" i="1"/>
  <c r="BA130" i="1"/>
  <c r="BA110" i="1"/>
  <c r="J100" i="1"/>
  <c r="AG100" i="1"/>
  <c r="BE100" i="1" s="1"/>
  <c r="AE141" i="1"/>
  <c r="AF142" i="1"/>
  <c r="AG28" i="1"/>
  <c r="AF43" i="1"/>
  <c r="AE143" i="1" s="1"/>
  <c r="AZ143" i="1"/>
  <c r="AZ145" i="1"/>
  <c r="AB168" i="1"/>
  <c r="AB146" i="1"/>
  <c r="AB135" i="1"/>
  <c r="AB115" i="1"/>
  <c r="AZ46" i="1"/>
  <c r="AG9" i="1"/>
  <c r="BE9" i="1" s="1"/>
  <c r="J9" i="1"/>
  <c r="D155" i="1"/>
  <c r="AB155" i="1" s="1"/>
  <c r="AZ155" i="1" s="1"/>
  <c r="J11" i="1"/>
  <c r="J91" i="1"/>
  <c r="AG91" i="1"/>
  <c r="BE91" i="1" s="1"/>
  <c r="I92" i="1"/>
  <c r="L139" i="1"/>
  <c r="AI139" i="1"/>
  <c r="BG139" i="1" s="1"/>
  <c r="J18" i="1"/>
  <c r="D158" i="1"/>
  <c r="AB158" i="1" s="1"/>
  <c r="AZ158" i="1" s="1"/>
  <c r="J107" i="1"/>
  <c r="AG107" i="1"/>
  <c r="BE107" i="1" s="1"/>
  <c r="G101" i="1"/>
  <c r="AE101" i="1" s="1"/>
  <c r="AE94" i="1"/>
  <c r="BC94" i="1" s="1"/>
  <c r="J16" i="1"/>
  <c r="E143" i="1"/>
  <c r="BB43" i="1"/>
  <c r="E142" i="1"/>
  <c r="BB42" i="1"/>
  <c r="D153" i="1"/>
  <c r="AB153" i="1" s="1"/>
  <c r="AZ153" i="1" s="1"/>
  <c r="D156" i="1"/>
  <c r="AB156" i="1" s="1"/>
  <c r="AZ156" i="1" s="1"/>
  <c r="E151" i="1"/>
  <c r="AC151" i="1" s="1"/>
  <c r="BA151" i="1" s="1"/>
  <c r="AF92" i="1"/>
  <c r="BD92" i="1" s="1"/>
  <c r="H93" i="1"/>
  <c r="AF93" i="1" s="1"/>
  <c r="AF111" i="1" s="1"/>
  <c r="H94" i="1"/>
  <c r="J17" i="1"/>
  <c r="L150" i="1"/>
  <c r="AI150" i="1"/>
  <c r="BG150" i="1" s="1"/>
  <c r="AH23" i="1"/>
  <c r="BF23" i="1" s="1"/>
  <c r="K23" i="1"/>
  <c r="E141" i="1"/>
  <c r="BB41" i="1"/>
  <c r="J15" i="1"/>
  <c r="J13" i="1"/>
  <c r="D152" i="1"/>
  <c r="AB152" i="1" s="1"/>
  <c r="AZ152" i="1" s="1"/>
  <c r="AH38" i="1"/>
  <c r="BF38" i="1" s="1"/>
  <c r="K38" i="1"/>
  <c r="D157" i="1"/>
  <c r="AB157" i="1" s="1"/>
  <c r="AZ157" i="1" s="1"/>
  <c r="D154" i="1"/>
  <c r="AB154" i="1" s="1"/>
  <c r="AZ154" i="1" s="1"/>
  <c r="L128" i="1"/>
  <c r="AI128" i="1"/>
  <c r="BG128" i="1" s="1"/>
  <c r="J12" i="1"/>
  <c r="J14" i="1"/>
  <c r="F116" i="1"/>
  <c r="F136" i="1"/>
  <c r="F113" i="1"/>
  <c r="F133" i="1"/>
  <c r="G109" i="1"/>
  <c r="G129" i="1"/>
  <c r="F111" i="1"/>
  <c r="F131" i="1"/>
  <c r="F115" i="1"/>
  <c r="F135" i="1"/>
  <c r="F110" i="1"/>
  <c r="F130" i="1"/>
  <c r="F114" i="1"/>
  <c r="F134" i="1"/>
  <c r="E146" i="1"/>
  <c r="F112" i="1"/>
  <c r="F132" i="1"/>
  <c r="E145" i="1"/>
  <c r="E144" i="1"/>
  <c r="E147" i="1"/>
  <c r="F140" i="1"/>
  <c r="H27" i="1"/>
  <c r="G42" i="1"/>
  <c r="I25" i="1"/>
  <c r="H40" i="1"/>
  <c r="G43" i="1"/>
  <c r="H28" i="1"/>
  <c r="H26" i="1"/>
  <c r="G41" i="1"/>
  <c r="G163" i="1" s="1"/>
  <c r="H30" i="1"/>
  <c r="G45" i="1"/>
  <c r="H32" i="1"/>
  <c r="G47" i="1"/>
  <c r="G169" i="1" s="1"/>
  <c r="H29" i="1"/>
  <c r="G44" i="1"/>
  <c r="G166" i="1" s="1"/>
  <c r="G46" i="1"/>
  <c r="H31" i="1"/>
  <c r="G168" i="1" l="1"/>
  <c r="BB164" i="1"/>
  <c r="BB131" i="1"/>
  <c r="BB111" i="1"/>
  <c r="K100" i="1"/>
  <c r="AH100" i="1"/>
  <c r="BF100" i="1" s="1"/>
  <c r="AY169" i="1"/>
  <c r="AY136" i="1"/>
  <c r="AY116" i="1"/>
  <c r="BA142" i="1"/>
  <c r="BC42" i="1"/>
  <c r="G164" i="1"/>
  <c r="AZ168" i="1"/>
  <c r="AZ115" i="1"/>
  <c r="AZ135" i="1"/>
  <c r="AH28" i="1"/>
  <c r="AG43" i="1"/>
  <c r="BC140" i="1"/>
  <c r="BC129" i="1"/>
  <c r="BC109" i="1"/>
  <c r="AC168" i="1"/>
  <c r="AC115" i="1"/>
  <c r="AC135" i="1"/>
  <c r="BA46" i="1"/>
  <c r="AG29" i="1"/>
  <c r="AF44" i="1"/>
  <c r="AD32" i="1"/>
  <c r="AC47" i="1"/>
  <c r="AB147" i="1" s="1"/>
  <c r="BB166" i="1"/>
  <c r="BB133" i="1"/>
  <c r="BB113" i="1"/>
  <c r="AE166" i="1"/>
  <c r="AE144" i="1"/>
  <c r="AE133" i="1"/>
  <c r="AE113" i="1"/>
  <c r="BC45" i="1"/>
  <c r="G167" i="1"/>
  <c r="BC43" i="1"/>
  <c r="G165" i="1"/>
  <c r="BB165" i="1"/>
  <c r="BB143" i="1"/>
  <c r="BB112" i="1"/>
  <c r="BB132" i="1"/>
  <c r="BC101" i="1"/>
  <c r="BC162" i="1" s="1"/>
  <c r="AE162" i="1"/>
  <c r="AE163" i="1"/>
  <c r="AE164" i="1"/>
  <c r="AE31" i="1"/>
  <c r="AD46" i="1"/>
  <c r="AE165" i="1"/>
  <c r="AD167" i="1"/>
  <c r="AD145" i="1"/>
  <c r="AD134" i="1"/>
  <c r="AD114" i="1"/>
  <c r="AB169" i="1"/>
  <c r="AB136" i="1"/>
  <c r="AB116" i="1"/>
  <c r="AZ47" i="1"/>
  <c r="AI27" i="1"/>
  <c r="AH42" i="1"/>
  <c r="AF143" i="1"/>
  <c r="AF112" i="1"/>
  <c r="AF132" i="1"/>
  <c r="AJ26" i="1"/>
  <c r="AI41" i="1"/>
  <c r="H162" i="1"/>
  <c r="BB163" i="1"/>
  <c r="BB110" i="1"/>
  <c r="BB130" i="1"/>
  <c r="BD93" i="1"/>
  <c r="AF140" i="1"/>
  <c r="AF129" i="1"/>
  <c r="AF109" i="1"/>
  <c r="AF110" i="1"/>
  <c r="AF130" i="1"/>
  <c r="AF141" i="1"/>
  <c r="AF131" i="1"/>
  <c r="BA141" i="1"/>
  <c r="AK25" i="1"/>
  <c r="AJ40" i="1"/>
  <c r="BB167" i="1"/>
  <c r="BB145" i="1"/>
  <c r="BB134" i="1"/>
  <c r="BB114" i="1"/>
  <c r="BB140" i="1"/>
  <c r="AF30" i="1"/>
  <c r="AE45" i="1"/>
  <c r="AY146" i="1"/>
  <c r="E152" i="1"/>
  <c r="AC152" i="1" s="1"/>
  <c r="BA152" i="1" s="1"/>
  <c r="E157" i="1"/>
  <c r="AC157" i="1" s="1"/>
  <c r="BA157" i="1" s="1"/>
  <c r="AH9" i="1"/>
  <c r="BF9" i="1" s="1"/>
  <c r="K9" i="1"/>
  <c r="E154" i="1"/>
  <c r="AC154" i="1" s="1"/>
  <c r="BA154" i="1" s="1"/>
  <c r="K11" i="1"/>
  <c r="G140" i="1"/>
  <c r="BD40" i="1"/>
  <c r="M128" i="1"/>
  <c r="AJ128" i="1"/>
  <c r="BH128" i="1" s="1"/>
  <c r="AI23" i="1"/>
  <c r="BG23" i="1" s="1"/>
  <c r="L23" i="1"/>
  <c r="K16" i="1"/>
  <c r="F141" i="1"/>
  <c r="BC41" i="1"/>
  <c r="K17" i="1"/>
  <c r="AG92" i="1"/>
  <c r="BE92" i="1" s="1"/>
  <c r="I93" i="1"/>
  <c r="AG93" i="1" s="1"/>
  <c r="AG111" i="1" s="1"/>
  <c r="I94" i="1"/>
  <c r="E156" i="1"/>
  <c r="AC156" i="1" s="1"/>
  <c r="BA156" i="1" s="1"/>
  <c r="E153" i="1"/>
  <c r="AC153" i="1" s="1"/>
  <c r="BA153" i="1" s="1"/>
  <c r="K12" i="1"/>
  <c r="H101" i="1"/>
  <c r="AF101" i="1" s="1"/>
  <c r="AF94" i="1"/>
  <c r="BD94" i="1" s="1"/>
  <c r="K18" i="1"/>
  <c r="K14" i="1"/>
  <c r="AI38" i="1"/>
  <c r="BG38" i="1" s="1"/>
  <c r="L38" i="1"/>
  <c r="K107" i="1"/>
  <c r="AH107" i="1"/>
  <c r="BF107" i="1" s="1"/>
  <c r="M139" i="1"/>
  <c r="AJ139" i="1"/>
  <c r="BH139" i="1" s="1"/>
  <c r="F147" i="1"/>
  <c r="E155" i="1"/>
  <c r="AC155" i="1" s="1"/>
  <c r="BA155" i="1" s="1"/>
  <c r="K15" i="1"/>
  <c r="F144" i="1"/>
  <c r="BC44" i="1"/>
  <c r="E158" i="1"/>
  <c r="AC158" i="1" s="1"/>
  <c r="BA158" i="1" s="1"/>
  <c r="K13" i="1"/>
  <c r="M150" i="1"/>
  <c r="AJ150" i="1"/>
  <c r="BH150" i="1" s="1"/>
  <c r="K91" i="1"/>
  <c r="AH91" i="1"/>
  <c r="BF91" i="1" s="1"/>
  <c r="J92" i="1"/>
  <c r="G115" i="1"/>
  <c r="G135" i="1"/>
  <c r="G114" i="1"/>
  <c r="G134" i="1"/>
  <c r="G111" i="1"/>
  <c r="G131" i="1"/>
  <c r="F145" i="1"/>
  <c r="G113" i="1"/>
  <c r="G133" i="1"/>
  <c r="G112" i="1"/>
  <c r="G132" i="1"/>
  <c r="F143" i="1"/>
  <c r="F142" i="1"/>
  <c r="G116" i="1"/>
  <c r="G136" i="1"/>
  <c r="G110" i="1"/>
  <c r="G130" i="1"/>
  <c r="H109" i="1"/>
  <c r="H129" i="1"/>
  <c r="F146" i="1"/>
  <c r="F151" i="1"/>
  <c r="AD151" i="1" s="1"/>
  <c r="BB151" i="1" s="1"/>
  <c r="I31" i="1"/>
  <c r="H46" i="1"/>
  <c r="I32" i="1"/>
  <c r="H47" i="1"/>
  <c r="H169" i="1" s="1"/>
  <c r="I26" i="1"/>
  <c r="H41" i="1"/>
  <c r="H163" i="1" s="1"/>
  <c r="J25" i="1"/>
  <c r="I40" i="1"/>
  <c r="I28" i="1"/>
  <c r="H43" i="1"/>
  <c r="H44" i="1"/>
  <c r="I29" i="1"/>
  <c r="I30" i="1"/>
  <c r="H45" i="1"/>
  <c r="H167" i="1" s="1"/>
  <c r="H42" i="1"/>
  <c r="I27" i="1"/>
  <c r="BE40" i="1" l="1"/>
  <c r="AG30" i="1"/>
  <c r="AF45" i="1"/>
  <c r="AH111" i="1"/>
  <c r="AD168" i="1"/>
  <c r="AD115" i="1"/>
  <c r="AD135" i="1"/>
  <c r="BB46" i="1"/>
  <c r="AJ27" i="1"/>
  <c r="AI42" i="1"/>
  <c r="AF31" i="1"/>
  <c r="AE46" i="1"/>
  <c r="AD146" i="1" s="1"/>
  <c r="BC167" i="1"/>
  <c r="BC145" i="1"/>
  <c r="BC134" i="1"/>
  <c r="BC114" i="1"/>
  <c r="AE32" i="1"/>
  <c r="AD47" i="1"/>
  <c r="BA168" i="1"/>
  <c r="BA146" i="1"/>
  <c r="BA135" i="1"/>
  <c r="BA115" i="1"/>
  <c r="BC164" i="1"/>
  <c r="BC131" i="1"/>
  <c r="BC111" i="1"/>
  <c r="BC166" i="1"/>
  <c r="BC144" i="1"/>
  <c r="BC133" i="1"/>
  <c r="BC113" i="1"/>
  <c r="BB144" i="1"/>
  <c r="AC169" i="1"/>
  <c r="AC136" i="1"/>
  <c r="AC116" i="1"/>
  <c r="BA47" i="1"/>
  <c r="AC146" i="1"/>
  <c r="L100" i="1"/>
  <c r="AI100" i="1"/>
  <c r="BG100" i="1" s="1"/>
  <c r="BD42" i="1"/>
  <c r="H164" i="1"/>
  <c r="BD162" i="1"/>
  <c r="BD129" i="1"/>
  <c r="BD109" i="1"/>
  <c r="AZ169" i="1"/>
  <c r="AZ136" i="1"/>
  <c r="AZ147" i="1"/>
  <c r="AZ116" i="1"/>
  <c r="AG142" i="1"/>
  <c r="AG132" i="1"/>
  <c r="AG112" i="1"/>
  <c r="BE93" i="1"/>
  <c r="AG129" i="1"/>
  <c r="AG109" i="1"/>
  <c r="AG140" i="1"/>
  <c r="AG130" i="1"/>
  <c r="AG141" i="1"/>
  <c r="AG110" i="1"/>
  <c r="AG131" i="1"/>
  <c r="AH29" i="1"/>
  <c r="AG44" i="1"/>
  <c r="BD44" i="1"/>
  <c r="H166" i="1"/>
  <c r="BD43" i="1"/>
  <c r="H165" i="1"/>
  <c r="H168" i="1"/>
  <c r="BD101" i="1"/>
  <c r="AF162" i="1"/>
  <c r="AF163" i="1"/>
  <c r="AF164" i="1"/>
  <c r="BC163" i="1"/>
  <c r="BC141" i="1"/>
  <c r="BC130" i="1"/>
  <c r="BC110" i="1"/>
  <c r="AE167" i="1"/>
  <c r="AE145" i="1"/>
  <c r="AE134" i="1"/>
  <c r="AE114" i="1"/>
  <c r="AL25" i="1"/>
  <c r="AM25" i="1" s="1"/>
  <c r="AN25" i="1" s="1"/>
  <c r="AO25" i="1" s="1"/>
  <c r="AP25" i="1" s="1"/>
  <c r="AQ25" i="1" s="1"/>
  <c r="AR25" i="1" s="1"/>
  <c r="AS25" i="1" s="1"/>
  <c r="AT25" i="1" s="1"/>
  <c r="AK40" i="1"/>
  <c r="BB141" i="1"/>
  <c r="AK26" i="1"/>
  <c r="AJ41" i="1"/>
  <c r="AF165" i="1"/>
  <c r="BC165" i="1"/>
  <c r="BC143" i="1"/>
  <c r="BC132" i="1"/>
  <c r="BC112" i="1"/>
  <c r="AF166" i="1"/>
  <c r="AF144" i="1"/>
  <c r="AF133" i="1"/>
  <c r="AF113" i="1"/>
  <c r="AI28" i="1"/>
  <c r="AH43" i="1"/>
  <c r="AZ146" i="1"/>
  <c r="AY147" i="1"/>
  <c r="BB142" i="1"/>
  <c r="AI9" i="1"/>
  <c r="BG9" i="1" s="1"/>
  <c r="L9" i="1"/>
  <c r="G151" i="1"/>
  <c r="AE151" i="1" s="1"/>
  <c r="BC151" i="1" s="1"/>
  <c r="F152" i="1"/>
  <c r="AD152" i="1" s="1"/>
  <c r="BB152" i="1" s="1"/>
  <c r="H140" i="1"/>
  <c r="H151" i="1" s="1"/>
  <c r="AF151" i="1" s="1"/>
  <c r="BD151" i="1" s="1"/>
  <c r="F155" i="1"/>
  <c r="AD155" i="1" s="1"/>
  <c r="BB155" i="1" s="1"/>
  <c r="L11" i="1"/>
  <c r="F158" i="1"/>
  <c r="AD158" i="1" s="1"/>
  <c r="BB158" i="1" s="1"/>
  <c r="G145" i="1"/>
  <c r="BD45" i="1"/>
  <c r="G141" i="1"/>
  <c r="BD41" i="1"/>
  <c r="AH92" i="1"/>
  <c r="BF92" i="1" s="1"/>
  <c r="J93" i="1"/>
  <c r="AH93" i="1" s="1"/>
  <c r="J94" i="1"/>
  <c r="L13" i="1"/>
  <c r="AJ23" i="1"/>
  <c r="BH23" i="1" s="1"/>
  <c r="M23" i="1"/>
  <c r="F154" i="1"/>
  <c r="AD154" i="1" s="1"/>
  <c r="BB154" i="1" s="1"/>
  <c r="F156" i="1"/>
  <c r="AD156" i="1" s="1"/>
  <c r="BB156" i="1" s="1"/>
  <c r="L15" i="1"/>
  <c r="L107" i="1"/>
  <c r="AI107" i="1"/>
  <c r="BG107" i="1" s="1"/>
  <c r="L14" i="1"/>
  <c r="N128" i="1"/>
  <c r="AK128" i="1"/>
  <c r="BI128" i="1" s="1"/>
  <c r="G147" i="1"/>
  <c r="L91" i="1"/>
  <c r="AI91" i="1"/>
  <c r="BG91" i="1" s="1"/>
  <c r="K92" i="1"/>
  <c r="N150" i="1"/>
  <c r="AK150" i="1"/>
  <c r="BI150" i="1" s="1"/>
  <c r="AJ38" i="1"/>
  <c r="BH38" i="1" s="1"/>
  <c r="M38" i="1"/>
  <c r="F157" i="1"/>
  <c r="AD157" i="1" s="1"/>
  <c r="BB157" i="1" s="1"/>
  <c r="N139" i="1"/>
  <c r="AK139" i="1"/>
  <c r="BI139" i="1" s="1"/>
  <c r="L18" i="1"/>
  <c r="L12" i="1"/>
  <c r="I101" i="1"/>
  <c r="AG101" i="1" s="1"/>
  <c r="AG94" i="1"/>
  <c r="BE94" i="1" s="1"/>
  <c r="L17" i="1"/>
  <c r="L16" i="1"/>
  <c r="H111" i="1"/>
  <c r="H131" i="1"/>
  <c r="H112" i="1"/>
  <c r="H132" i="1"/>
  <c r="G142" i="1"/>
  <c r="H113" i="1"/>
  <c r="H133" i="1"/>
  <c r="H114" i="1"/>
  <c r="H134" i="1"/>
  <c r="H110" i="1"/>
  <c r="H130" i="1"/>
  <c r="H115" i="1"/>
  <c r="H135" i="1"/>
  <c r="G143" i="1"/>
  <c r="F153" i="1"/>
  <c r="AD153" i="1" s="1"/>
  <c r="BB153" i="1" s="1"/>
  <c r="I109" i="1"/>
  <c r="I129" i="1"/>
  <c r="H116" i="1"/>
  <c r="H136" i="1"/>
  <c r="G144" i="1"/>
  <c r="G146" i="1"/>
  <c r="J29" i="1"/>
  <c r="I44" i="1"/>
  <c r="K25" i="1"/>
  <c r="J40" i="1"/>
  <c r="J32" i="1"/>
  <c r="I47" i="1"/>
  <c r="J27" i="1"/>
  <c r="I42" i="1"/>
  <c r="J30" i="1"/>
  <c r="I45" i="1"/>
  <c r="J28" i="1"/>
  <c r="I43" i="1"/>
  <c r="J26" i="1"/>
  <c r="I41" i="1"/>
  <c r="J31" i="1"/>
  <c r="I46" i="1"/>
  <c r="AH132" i="1" l="1"/>
  <c r="AH112" i="1"/>
  <c r="M100" i="1"/>
  <c r="AJ100" i="1"/>
  <c r="BH100" i="1" s="1"/>
  <c r="AD169" i="1"/>
  <c r="AD136" i="1"/>
  <c r="AD116" i="1"/>
  <c r="BB47" i="1"/>
  <c r="AH30" i="1"/>
  <c r="AG45" i="1"/>
  <c r="BE45" i="1" s="1"/>
  <c r="I163" i="1"/>
  <c r="I167" i="1"/>
  <c r="I169" i="1"/>
  <c r="BE44" i="1"/>
  <c r="BD144" i="1" s="1"/>
  <c r="I166" i="1"/>
  <c r="BD163" i="1"/>
  <c r="BD130" i="1"/>
  <c r="BD110" i="1"/>
  <c r="AJ28" i="1"/>
  <c r="AI43" i="1"/>
  <c r="AH143" i="1" s="1"/>
  <c r="BD166" i="1"/>
  <c r="BD133" i="1"/>
  <c r="BD113" i="1"/>
  <c r="AC147" i="1"/>
  <c r="AF32" i="1"/>
  <c r="AE47" i="1"/>
  <c r="AK27" i="1"/>
  <c r="AJ42" i="1"/>
  <c r="AH142" i="1"/>
  <c r="I162" i="1"/>
  <c r="AL40" i="1"/>
  <c r="AG166" i="1"/>
  <c r="AG113" i="1"/>
  <c r="AG133" i="1"/>
  <c r="AG143" i="1"/>
  <c r="BD164" i="1"/>
  <c r="BD142" i="1"/>
  <c r="BD131" i="1"/>
  <c r="BD111" i="1"/>
  <c r="BA169" i="1"/>
  <c r="BA147" i="1"/>
  <c r="BA116" i="1"/>
  <c r="BA136" i="1"/>
  <c r="BC142" i="1"/>
  <c r="AE168" i="1"/>
  <c r="AE135" i="1"/>
  <c r="AE115" i="1"/>
  <c r="BC46" i="1"/>
  <c r="BB168" i="1"/>
  <c r="BB135" i="1"/>
  <c r="BB115" i="1"/>
  <c r="BE129" i="1"/>
  <c r="BE109" i="1"/>
  <c r="BE101" i="1"/>
  <c r="BE162" i="1" s="1"/>
  <c r="AG162" i="1"/>
  <c r="AG163" i="1"/>
  <c r="AG164" i="1"/>
  <c r="AL26" i="1"/>
  <c r="AM26" i="1" s="1"/>
  <c r="AN26" i="1" s="1"/>
  <c r="AO26" i="1" s="1"/>
  <c r="AP26" i="1" s="1"/>
  <c r="AQ26" i="1" s="1"/>
  <c r="AR26" i="1" s="1"/>
  <c r="AS26" i="1" s="1"/>
  <c r="AT26" i="1" s="1"/>
  <c r="AK41" i="1"/>
  <c r="I168" i="1"/>
  <c r="I165" i="1"/>
  <c r="BE42" i="1"/>
  <c r="I164" i="1"/>
  <c r="BF93" i="1"/>
  <c r="AH129" i="1"/>
  <c r="AH109" i="1"/>
  <c r="AH140" i="1"/>
  <c r="AH130" i="1"/>
  <c r="AH110" i="1"/>
  <c r="AH141" i="1"/>
  <c r="BD167" i="1"/>
  <c r="BD114" i="1"/>
  <c r="BD134" i="1"/>
  <c r="BD165" i="1"/>
  <c r="BD132" i="1"/>
  <c r="BD112" i="1"/>
  <c r="AI29" i="1"/>
  <c r="AH44" i="1"/>
  <c r="AG165" i="1"/>
  <c r="BD140" i="1"/>
  <c r="AG31" i="1"/>
  <c r="AF46" i="1"/>
  <c r="AH131" i="1"/>
  <c r="AF167" i="1"/>
  <c r="AF145" i="1"/>
  <c r="AF114" i="1"/>
  <c r="AF134" i="1"/>
  <c r="M9" i="1"/>
  <c r="AJ9" i="1"/>
  <c r="BH9" i="1" s="1"/>
  <c r="G152" i="1"/>
  <c r="AE152" i="1" s="1"/>
  <c r="BC152" i="1" s="1"/>
  <c r="G156" i="1"/>
  <c r="AE156" i="1" s="1"/>
  <c r="BC156" i="1" s="1"/>
  <c r="M11" i="1"/>
  <c r="H146" i="1"/>
  <c r="AI92" i="1"/>
  <c r="BG92" i="1" s="1"/>
  <c r="K93" i="1"/>
  <c r="AI93" i="1" s="1"/>
  <c r="K94" i="1"/>
  <c r="M14" i="1"/>
  <c r="H143" i="1"/>
  <c r="BE43" i="1"/>
  <c r="G157" i="1"/>
  <c r="AE157" i="1" s="1"/>
  <c r="BC157" i="1" s="1"/>
  <c r="G158" i="1"/>
  <c r="AE158" i="1" s="1"/>
  <c r="BC158" i="1" s="1"/>
  <c r="M12" i="1"/>
  <c r="O139" i="1"/>
  <c r="AL139" i="1"/>
  <c r="BJ139" i="1" s="1"/>
  <c r="AK23" i="1"/>
  <c r="BI23" i="1" s="1"/>
  <c r="N23" i="1"/>
  <c r="J101" i="1"/>
  <c r="AH101" i="1" s="1"/>
  <c r="AH94" i="1"/>
  <c r="BF94" i="1" s="1"/>
  <c r="G155" i="1"/>
  <c r="AE155" i="1" s="1"/>
  <c r="BC155" i="1" s="1"/>
  <c r="G154" i="1"/>
  <c r="AE154" i="1" s="1"/>
  <c r="BC154" i="1" s="1"/>
  <c r="M91" i="1"/>
  <c r="AJ91" i="1"/>
  <c r="BH91" i="1" s="1"/>
  <c r="L92" i="1"/>
  <c r="O128" i="1"/>
  <c r="AL128" i="1"/>
  <c r="BJ128" i="1" s="1"/>
  <c r="M107" i="1"/>
  <c r="AJ107" i="1"/>
  <c r="BH107" i="1" s="1"/>
  <c r="G153" i="1"/>
  <c r="AE153" i="1" s="1"/>
  <c r="BC153" i="1" s="1"/>
  <c r="AK38" i="1"/>
  <c r="BI38" i="1" s="1"/>
  <c r="N38" i="1"/>
  <c r="M15" i="1"/>
  <c r="M13" i="1"/>
  <c r="I140" i="1"/>
  <c r="I151" i="1" s="1"/>
  <c r="AG151" i="1" s="1"/>
  <c r="BE151" i="1" s="1"/>
  <c r="BF40" i="1"/>
  <c r="BE140" i="1" s="1"/>
  <c r="M17" i="1"/>
  <c r="H141" i="1"/>
  <c r="BE41" i="1"/>
  <c r="H147" i="1"/>
  <c r="M16" i="1"/>
  <c r="M18" i="1"/>
  <c r="O150" i="1"/>
  <c r="AL150" i="1"/>
  <c r="BJ150" i="1" s="1"/>
  <c r="I112" i="1"/>
  <c r="I132" i="1"/>
  <c r="I114" i="1"/>
  <c r="I134" i="1"/>
  <c r="I113" i="1"/>
  <c r="I133" i="1"/>
  <c r="H144" i="1"/>
  <c r="I115" i="1"/>
  <c r="I135" i="1"/>
  <c r="I111" i="1"/>
  <c r="I131" i="1"/>
  <c r="J109" i="1"/>
  <c r="J129" i="1"/>
  <c r="I110" i="1"/>
  <c r="I130" i="1"/>
  <c r="I116" i="1"/>
  <c r="I136" i="1"/>
  <c r="H145" i="1"/>
  <c r="H142" i="1"/>
  <c r="K31" i="1"/>
  <c r="J46" i="1"/>
  <c r="K28" i="1"/>
  <c r="J43" i="1"/>
  <c r="K27" i="1"/>
  <c r="J42" i="1"/>
  <c r="L25" i="1"/>
  <c r="K40" i="1"/>
  <c r="K26" i="1"/>
  <c r="J41" i="1"/>
  <c r="J163" i="1" s="1"/>
  <c r="K30" i="1"/>
  <c r="J45" i="1"/>
  <c r="J167" i="1" s="1"/>
  <c r="K32" i="1"/>
  <c r="J47" i="1"/>
  <c r="J169" i="1" s="1"/>
  <c r="K29" i="1"/>
  <c r="J44" i="1"/>
  <c r="BE167" i="1" l="1"/>
  <c r="BE134" i="1"/>
  <c r="BE114" i="1"/>
  <c r="BD145" i="1"/>
  <c r="BF42" i="1"/>
  <c r="J164" i="1"/>
  <c r="J168" i="1"/>
  <c r="BF101" i="1"/>
  <c r="AH162" i="1"/>
  <c r="AH163" i="1"/>
  <c r="AH164" i="1"/>
  <c r="BE165" i="1"/>
  <c r="BE132" i="1"/>
  <c r="BE112" i="1"/>
  <c r="BG93" i="1"/>
  <c r="AI129" i="1"/>
  <c r="AI109" i="1"/>
  <c r="AI140" i="1"/>
  <c r="AI110" i="1"/>
  <c r="AI130" i="1"/>
  <c r="AH166" i="1"/>
  <c r="AH133" i="1"/>
  <c r="AH113" i="1"/>
  <c r="BC168" i="1"/>
  <c r="BC135" i="1"/>
  <c r="BC115" i="1"/>
  <c r="AE169" i="1"/>
  <c r="AE116" i="1"/>
  <c r="AE136" i="1"/>
  <c r="BC47" i="1"/>
  <c r="BB147" i="1" s="1"/>
  <c r="AK28" i="1"/>
  <c r="AJ43" i="1"/>
  <c r="AI30" i="1"/>
  <c r="AH45" i="1"/>
  <c r="AD147" i="1"/>
  <c r="AJ29" i="1"/>
  <c r="AI44" i="1"/>
  <c r="J162" i="1"/>
  <c r="AG144" i="1"/>
  <c r="AM40" i="1"/>
  <c r="AG32" i="1"/>
  <c r="AF47" i="1"/>
  <c r="AI131" i="1"/>
  <c r="BB169" i="1"/>
  <c r="BB116" i="1"/>
  <c r="BB136" i="1"/>
  <c r="BE163" i="1"/>
  <c r="BE130" i="1"/>
  <c r="BE110" i="1"/>
  <c r="BF43" i="1"/>
  <c r="BE143" i="1" s="1"/>
  <c r="J165" i="1"/>
  <c r="AF168" i="1"/>
  <c r="AF135" i="1"/>
  <c r="AF115" i="1"/>
  <c r="BD46" i="1"/>
  <c r="AI141" i="1"/>
  <c r="BD143" i="1"/>
  <c r="AL41" i="1"/>
  <c r="BB146" i="1"/>
  <c r="BE166" i="1"/>
  <c r="BE133" i="1"/>
  <c r="BE113" i="1"/>
  <c r="AI111" i="1"/>
  <c r="BF44" i="1"/>
  <c r="J166" i="1"/>
  <c r="K162" i="1"/>
  <c r="BF162" i="1"/>
  <c r="BG40" i="1"/>
  <c r="BF140" i="1"/>
  <c r="BF129" i="1"/>
  <c r="BF109" i="1"/>
  <c r="AH31" i="1"/>
  <c r="AG46" i="1"/>
  <c r="BE164" i="1"/>
  <c r="BE142" i="1"/>
  <c r="BE131" i="1"/>
  <c r="BE111" i="1"/>
  <c r="AE146" i="1"/>
  <c r="AL27" i="1"/>
  <c r="AM27" i="1" s="1"/>
  <c r="AN27" i="1" s="1"/>
  <c r="AO27" i="1" s="1"/>
  <c r="AP27" i="1" s="1"/>
  <c r="AQ27" i="1" s="1"/>
  <c r="AR27" i="1" s="1"/>
  <c r="AS27" i="1" s="1"/>
  <c r="AT27" i="1" s="1"/>
  <c r="AK42" i="1"/>
  <c r="AI143" i="1"/>
  <c r="AI112" i="1"/>
  <c r="AI132" i="1"/>
  <c r="BD141" i="1"/>
  <c r="AG167" i="1"/>
  <c r="AG114" i="1"/>
  <c r="AG134" i="1"/>
  <c r="AI142" i="1"/>
  <c r="N100" i="1"/>
  <c r="AK100" i="1"/>
  <c r="BI100" i="1" s="1"/>
  <c r="AH165" i="1"/>
  <c r="AK9" i="1"/>
  <c r="BI9" i="1" s="1"/>
  <c r="N9" i="1"/>
  <c r="H157" i="1"/>
  <c r="AF157" i="1" s="1"/>
  <c r="BD157" i="1" s="1"/>
  <c r="N11" i="1"/>
  <c r="H155" i="1"/>
  <c r="AF155" i="1" s="1"/>
  <c r="BD155" i="1" s="1"/>
  <c r="N16" i="1"/>
  <c r="N15" i="1"/>
  <c r="P128" i="1"/>
  <c r="AM128" i="1"/>
  <c r="BK128" i="1" s="1"/>
  <c r="P150" i="1"/>
  <c r="AM150" i="1"/>
  <c r="BK150" i="1" s="1"/>
  <c r="I147" i="1"/>
  <c r="I141" i="1"/>
  <c r="BF41" i="1"/>
  <c r="BE141" i="1" s="1"/>
  <c r="H158" i="1"/>
  <c r="AF158" i="1" s="1"/>
  <c r="BD158" i="1" s="1"/>
  <c r="H154" i="1"/>
  <c r="AF154" i="1" s="1"/>
  <c r="BD154" i="1" s="1"/>
  <c r="AL38" i="1"/>
  <c r="BJ38" i="1" s="1"/>
  <c r="O38" i="1"/>
  <c r="AJ92" i="1"/>
  <c r="BH92" i="1" s="1"/>
  <c r="L93" i="1"/>
  <c r="AJ93" i="1" s="1"/>
  <c r="AJ111" i="1" s="1"/>
  <c r="L94" i="1"/>
  <c r="P139" i="1"/>
  <c r="AM139" i="1"/>
  <c r="BK139" i="1" s="1"/>
  <c r="H152" i="1"/>
  <c r="AF152" i="1" s="1"/>
  <c r="BD152" i="1" s="1"/>
  <c r="N18" i="1"/>
  <c r="N17" i="1"/>
  <c r="N13" i="1"/>
  <c r="N107" i="1"/>
  <c r="AK107" i="1"/>
  <c r="BI107" i="1" s="1"/>
  <c r="AL23" i="1"/>
  <c r="BJ23" i="1" s="1"/>
  <c r="O23" i="1"/>
  <c r="N14" i="1"/>
  <c r="I145" i="1"/>
  <c r="J140" i="1"/>
  <c r="H153" i="1"/>
  <c r="AF153" i="1" s="1"/>
  <c r="BD153" i="1" s="1"/>
  <c r="N91" i="1"/>
  <c r="AK91" i="1"/>
  <c r="BI91" i="1" s="1"/>
  <c r="M92" i="1"/>
  <c r="N12" i="1"/>
  <c r="K101" i="1"/>
  <c r="AI101" i="1" s="1"/>
  <c r="AI165" i="1" s="1"/>
  <c r="AI94" i="1"/>
  <c r="BG94" i="1" s="1"/>
  <c r="J113" i="1"/>
  <c r="J133" i="1"/>
  <c r="K109" i="1"/>
  <c r="K129" i="1"/>
  <c r="J114" i="1"/>
  <c r="J134" i="1"/>
  <c r="J112" i="1"/>
  <c r="J132" i="1"/>
  <c r="I144" i="1"/>
  <c r="J116" i="1"/>
  <c r="J136" i="1"/>
  <c r="J110" i="1"/>
  <c r="J130" i="1"/>
  <c r="J111" i="1"/>
  <c r="J131" i="1"/>
  <c r="J115" i="1"/>
  <c r="J135" i="1"/>
  <c r="I142" i="1"/>
  <c r="I146" i="1"/>
  <c r="I143" i="1"/>
  <c r="H156" i="1"/>
  <c r="AF156" i="1" s="1"/>
  <c r="BD156" i="1" s="1"/>
  <c r="K44" i="1"/>
  <c r="K166" i="1" s="1"/>
  <c r="L29" i="1"/>
  <c r="L28" i="1"/>
  <c r="K43" i="1"/>
  <c r="K165" i="1" s="1"/>
  <c r="L30" i="1"/>
  <c r="K45" i="1"/>
  <c r="K167" i="1" s="1"/>
  <c r="L40" i="1"/>
  <c r="M25" i="1"/>
  <c r="L32" i="1"/>
  <c r="K47" i="1"/>
  <c r="K169" i="1" s="1"/>
  <c r="L26" i="1"/>
  <c r="K41" i="1"/>
  <c r="K163" i="1" s="1"/>
  <c r="L27" i="1"/>
  <c r="K42" i="1"/>
  <c r="K164" i="1" s="1"/>
  <c r="L31" i="1"/>
  <c r="K46" i="1"/>
  <c r="K168" i="1" s="1"/>
  <c r="AG168" i="1" l="1"/>
  <c r="AG115" i="1"/>
  <c r="AG135" i="1"/>
  <c r="BE46" i="1"/>
  <c r="AJ131" i="1"/>
  <c r="AM41" i="1"/>
  <c r="AH32" i="1"/>
  <c r="AG47" i="1"/>
  <c r="AI166" i="1"/>
  <c r="AI144" i="1"/>
  <c r="AI133" i="1"/>
  <c r="AI113" i="1"/>
  <c r="AJ30" i="1"/>
  <c r="AI45" i="1"/>
  <c r="AF169" i="1"/>
  <c r="AF147" i="1"/>
  <c r="AF136" i="1"/>
  <c r="AF116" i="1"/>
  <c r="BD47" i="1"/>
  <c r="AH167" i="1"/>
  <c r="AH134" i="1"/>
  <c r="AH114" i="1"/>
  <c r="BF45" i="1"/>
  <c r="BG41" i="1"/>
  <c r="BF163" i="1"/>
  <c r="BF110" i="1"/>
  <c r="BF130" i="1"/>
  <c r="BF141" i="1"/>
  <c r="AL42" i="1"/>
  <c r="AI31" i="1"/>
  <c r="AH46" i="1"/>
  <c r="BG129" i="1"/>
  <c r="BG162" i="1"/>
  <c r="BH40" i="1"/>
  <c r="BG140" i="1" s="1"/>
  <c r="BG109" i="1"/>
  <c r="BF166" i="1"/>
  <c r="BG44" i="1"/>
  <c r="BF133" i="1"/>
  <c r="BF113" i="1"/>
  <c r="BF144" i="1"/>
  <c r="BE144" i="1"/>
  <c r="AJ142" i="1"/>
  <c r="BG43" i="1"/>
  <c r="BF165" i="1"/>
  <c r="BF132" i="1"/>
  <c r="BF112" i="1"/>
  <c r="BF143" i="1"/>
  <c r="AN40" i="1"/>
  <c r="AK29" i="1"/>
  <c r="AJ44" i="1"/>
  <c r="AJ112" i="1"/>
  <c r="AJ132" i="1"/>
  <c r="BG42" i="1"/>
  <c r="BF164" i="1"/>
  <c r="BF131" i="1"/>
  <c r="BF111" i="1"/>
  <c r="BF142" i="1"/>
  <c r="BH93" i="1"/>
  <c r="AJ129" i="1"/>
  <c r="AJ109" i="1"/>
  <c r="AJ110" i="1"/>
  <c r="AJ130" i="1"/>
  <c r="AJ140" i="1"/>
  <c r="AJ141" i="1"/>
  <c r="BD168" i="1"/>
  <c r="BD146" i="1"/>
  <c r="BD135" i="1"/>
  <c r="BD115" i="1"/>
  <c r="BC169" i="1"/>
  <c r="BC116" i="1"/>
  <c r="BC136" i="1"/>
  <c r="BG101" i="1"/>
  <c r="AI162" i="1"/>
  <c r="AI163" i="1"/>
  <c r="AI164" i="1"/>
  <c r="O100" i="1"/>
  <c r="AL100" i="1"/>
  <c r="BJ100" i="1" s="1"/>
  <c r="AG145" i="1"/>
  <c r="AF146" i="1"/>
  <c r="AL28" i="1"/>
  <c r="AM28" i="1" s="1"/>
  <c r="AN28" i="1" s="1"/>
  <c r="AO28" i="1" s="1"/>
  <c r="AP28" i="1" s="1"/>
  <c r="AQ28" i="1" s="1"/>
  <c r="AR28" i="1" s="1"/>
  <c r="AS28" i="1" s="1"/>
  <c r="AT28" i="1" s="1"/>
  <c r="AK43" i="1"/>
  <c r="AE147" i="1"/>
  <c r="BC146" i="1"/>
  <c r="AH144" i="1"/>
  <c r="AL9" i="1"/>
  <c r="BJ9" i="1" s="1"/>
  <c r="O9" i="1"/>
  <c r="O11" i="1"/>
  <c r="I158" i="1"/>
  <c r="AG158" i="1" s="1"/>
  <c r="BE158" i="1" s="1"/>
  <c r="I156" i="1"/>
  <c r="AG156" i="1" s="1"/>
  <c r="BE156" i="1" s="1"/>
  <c r="I153" i="1"/>
  <c r="AG153" i="1" s="1"/>
  <c r="BE153" i="1" s="1"/>
  <c r="O18" i="1"/>
  <c r="Q128" i="1"/>
  <c r="AN128" i="1"/>
  <c r="BL128" i="1" s="1"/>
  <c r="J141" i="1"/>
  <c r="J151" i="1"/>
  <c r="AH151" i="1" s="1"/>
  <c r="BF151" i="1" s="1"/>
  <c r="AM23" i="1"/>
  <c r="BK23" i="1" s="1"/>
  <c r="P23" i="1"/>
  <c r="J142" i="1"/>
  <c r="I157" i="1"/>
  <c r="AG157" i="1" s="1"/>
  <c r="BE157" i="1" s="1"/>
  <c r="I152" i="1"/>
  <c r="AG152" i="1" s="1"/>
  <c r="BE152" i="1" s="1"/>
  <c r="Q139" i="1"/>
  <c r="AN139" i="1"/>
  <c r="BL139" i="1" s="1"/>
  <c r="AM38" i="1"/>
  <c r="BK38" i="1" s="1"/>
  <c r="P38" i="1"/>
  <c r="O91" i="1"/>
  <c r="AL91" i="1"/>
  <c r="BJ91" i="1" s="1"/>
  <c r="N92" i="1"/>
  <c r="O14" i="1"/>
  <c r="O13" i="1"/>
  <c r="L101" i="1"/>
  <c r="AJ101" i="1" s="1"/>
  <c r="AJ165" i="1" s="1"/>
  <c r="AJ94" i="1"/>
  <c r="BH94" i="1" s="1"/>
  <c r="Q150" i="1"/>
  <c r="AN150" i="1"/>
  <c r="BL150" i="1" s="1"/>
  <c r="O16" i="1"/>
  <c r="J143" i="1"/>
  <c r="O12" i="1"/>
  <c r="K140" i="1"/>
  <c r="I154" i="1"/>
  <c r="AG154" i="1" s="1"/>
  <c r="BE154" i="1" s="1"/>
  <c r="I155" i="1"/>
  <c r="AG155" i="1" s="1"/>
  <c r="BE155" i="1" s="1"/>
  <c r="AK92" i="1"/>
  <c r="BI92" i="1" s="1"/>
  <c r="M93" i="1"/>
  <c r="AK93" i="1" s="1"/>
  <c r="AK111" i="1" s="1"/>
  <c r="M94" i="1"/>
  <c r="O107" i="1"/>
  <c r="AL107" i="1"/>
  <c r="BJ107" i="1" s="1"/>
  <c r="O17" i="1"/>
  <c r="O15" i="1"/>
  <c r="K113" i="1"/>
  <c r="K133" i="1"/>
  <c r="J144" i="1"/>
  <c r="K116" i="1"/>
  <c r="K136" i="1"/>
  <c r="K115" i="1"/>
  <c r="K135" i="1"/>
  <c r="K110" i="1"/>
  <c r="K130" i="1"/>
  <c r="K112" i="1"/>
  <c r="K132" i="1"/>
  <c r="K111" i="1"/>
  <c r="K131" i="1"/>
  <c r="K114" i="1"/>
  <c r="K134" i="1"/>
  <c r="J147" i="1"/>
  <c r="L109" i="1"/>
  <c r="L129" i="1"/>
  <c r="J146" i="1"/>
  <c r="J145" i="1"/>
  <c r="M29" i="1"/>
  <c r="L44" i="1"/>
  <c r="L166" i="1" s="1"/>
  <c r="N25" i="1"/>
  <c r="M40" i="1"/>
  <c r="L46" i="1"/>
  <c r="L168" i="1" s="1"/>
  <c r="M31" i="1"/>
  <c r="M26" i="1"/>
  <c r="L41" i="1"/>
  <c r="L163" i="1" s="1"/>
  <c r="M28" i="1"/>
  <c r="L43" i="1"/>
  <c r="L165" i="1" s="1"/>
  <c r="M27" i="1"/>
  <c r="L42" i="1"/>
  <c r="L164" i="1" s="1"/>
  <c r="M32" i="1"/>
  <c r="L47" i="1"/>
  <c r="L169" i="1" s="1"/>
  <c r="M30" i="1"/>
  <c r="L45" i="1"/>
  <c r="L167" i="1" s="1"/>
  <c r="AK143" i="1" l="1"/>
  <c r="AK132" i="1"/>
  <c r="AK112" i="1"/>
  <c r="AL43" i="1"/>
  <c r="AO40" i="1"/>
  <c r="P100" i="1"/>
  <c r="AM100" i="1"/>
  <c r="BK100" i="1" s="1"/>
  <c r="BG131" i="1"/>
  <c r="BG111" i="1"/>
  <c r="BH42" i="1"/>
  <c r="BG164" i="1"/>
  <c r="BG165" i="1"/>
  <c r="BG132" i="1"/>
  <c r="BH43" i="1"/>
  <c r="BG112" i="1"/>
  <c r="BG143" i="1"/>
  <c r="BG130" i="1"/>
  <c r="BG110" i="1"/>
  <c r="BG141" i="1"/>
  <c r="BH41" i="1"/>
  <c r="BG163" i="1"/>
  <c r="AI167" i="1"/>
  <c r="AI145" i="1"/>
  <c r="AI114" i="1"/>
  <c r="AI134" i="1"/>
  <c r="AN41" i="1"/>
  <c r="BI93" i="1"/>
  <c r="AK109" i="1"/>
  <c r="AK140" i="1"/>
  <c r="AK129" i="1"/>
  <c r="AK110" i="1"/>
  <c r="AK130" i="1"/>
  <c r="AK141" i="1"/>
  <c r="AJ143" i="1"/>
  <c r="AJ166" i="1"/>
  <c r="AJ133" i="1"/>
  <c r="AJ113" i="1"/>
  <c r="AH168" i="1"/>
  <c r="AH146" i="1"/>
  <c r="AH115" i="1"/>
  <c r="AH135" i="1"/>
  <c r="BF46" i="1"/>
  <c r="AM42" i="1"/>
  <c r="AL142" i="1"/>
  <c r="BG45" i="1"/>
  <c r="BF167" i="1"/>
  <c r="BF134" i="1"/>
  <c r="BF114" i="1"/>
  <c r="BF145" i="1"/>
  <c r="BE145" i="1"/>
  <c r="AH145" i="1"/>
  <c r="AK30" i="1"/>
  <c r="AJ45" i="1"/>
  <c r="AG146" i="1"/>
  <c r="AK131" i="1"/>
  <c r="BD136" i="1"/>
  <c r="BD169" i="1"/>
  <c r="BD116" i="1"/>
  <c r="AI32" i="1"/>
  <c r="AH47" i="1"/>
  <c r="M162" i="1"/>
  <c r="BH101" i="1"/>
  <c r="AJ162" i="1"/>
  <c r="AJ163" i="1"/>
  <c r="AJ164" i="1"/>
  <c r="BC147" i="1"/>
  <c r="AL29" i="1"/>
  <c r="AM29" i="1" s="1"/>
  <c r="AN29" i="1" s="1"/>
  <c r="AO29" i="1" s="1"/>
  <c r="AP29" i="1" s="1"/>
  <c r="AQ29" i="1" s="1"/>
  <c r="AR29" i="1" s="1"/>
  <c r="AS29" i="1" s="1"/>
  <c r="AT29" i="1" s="1"/>
  <c r="AK44" i="1"/>
  <c r="BG133" i="1"/>
  <c r="BG166" i="1"/>
  <c r="BH44" i="1"/>
  <c r="BG144" i="1" s="1"/>
  <c r="BG113" i="1"/>
  <c r="BI40" i="1"/>
  <c r="BH162" i="1"/>
  <c r="BH129" i="1"/>
  <c r="BH140" i="1"/>
  <c r="BH109" i="1"/>
  <c r="AJ31" i="1"/>
  <c r="AI46" i="1"/>
  <c r="AK142" i="1"/>
  <c r="L162" i="1"/>
  <c r="AG169" i="1"/>
  <c r="AG147" i="1"/>
  <c r="AG136" i="1"/>
  <c r="AG116" i="1"/>
  <c r="BE47" i="1"/>
  <c r="BE168" i="1"/>
  <c r="BE146" i="1"/>
  <c r="BE135" i="1"/>
  <c r="BE115" i="1"/>
  <c r="K151" i="1"/>
  <c r="AI151" i="1" s="1"/>
  <c r="BG151" i="1" s="1"/>
  <c r="AM9" i="1"/>
  <c r="BK9" i="1" s="1"/>
  <c r="P9" i="1"/>
  <c r="J154" i="1"/>
  <c r="AH154" i="1" s="1"/>
  <c r="BF154" i="1" s="1"/>
  <c r="J153" i="1"/>
  <c r="AH153" i="1" s="1"/>
  <c r="BF153" i="1" s="1"/>
  <c r="P11" i="1"/>
  <c r="J155" i="1"/>
  <c r="AH155" i="1" s="1"/>
  <c r="BF155" i="1" s="1"/>
  <c r="P18" i="1"/>
  <c r="P12" i="1"/>
  <c r="AN38" i="1"/>
  <c r="BL38" i="1" s="1"/>
  <c r="Q38" i="1"/>
  <c r="J156" i="1"/>
  <c r="AH156" i="1" s="1"/>
  <c r="BF156" i="1" s="1"/>
  <c r="P15" i="1"/>
  <c r="AL92" i="1"/>
  <c r="BJ92" i="1" s="1"/>
  <c r="N93" i="1"/>
  <c r="AL93" i="1" s="1"/>
  <c r="AL131" i="1" s="1"/>
  <c r="N94" i="1"/>
  <c r="AN23" i="1"/>
  <c r="BL23" i="1" s="1"/>
  <c r="Q23" i="1"/>
  <c r="K143" i="1"/>
  <c r="K144" i="1"/>
  <c r="J158" i="1"/>
  <c r="AH158" i="1" s="1"/>
  <c r="BF158" i="1" s="1"/>
  <c r="M101" i="1"/>
  <c r="AK101" i="1" s="1"/>
  <c r="AK94" i="1"/>
  <c r="BI94" i="1" s="1"/>
  <c r="R150" i="1"/>
  <c r="AO150" i="1"/>
  <c r="BM150" i="1" s="1"/>
  <c r="P13" i="1"/>
  <c r="P16" i="1"/>
  <c r="P14" i="1"/>
  <c r="O25" i="1"/>
  <c r="P107" i="1"/>
  <c r="AM107" i="1"/>
  <c r="BK107" i="1" s="1"/>
  <c r="K146" i="1"/>
  <c r="J157" i="1"/>
  <c r="AH157" i="1" s="1"/>
  <c r="BF157" i="1" s="1"/>
  <c r="J152" i="1"/>
  <c r="AH152" i="1" s="1"/>
  <c r="BF152" i="1" s="1"/>
  <c r="P17" i="1"/>
  <c r="P91" i="1"/>
  <c r="AM91" i="1"/>
  <c r="BK91" i="1" s="1"/>
  <c r="O92" i="1"/>
  <c r="R139" i="1"/>
  <c r="AO139" i="1"/>
  <c r="BM139" i="1" s="1"/>
  <c r="R128" i="1"/>
  <c r="AO128" i="1"/>
  <c r="BM128" i="1" s="1"/>
  <c r="L114" i="1"/>
  <c r="L134" i="1"/>
  <c r="M129" i="1"/>
  <c r="L140" i="1"/>
  <c r="L110" i="1"/>
  <c r="L130" i="1"/>
  <c r="K145" i="1"/>
  <c r="L116" i="1"/>
  <c r="L136" i="1"/>
  <c r="L112" i="1"/>
  <c r="L132" i="1"/>
  <c r="L113" i="1"/>
  <c r="L133" i="1"/>
  <c r="K147" i="1"/>
  <c r="L111" i="1"/>
  <c r="L131" i="1"/>
  <c r="L115" i="1"/>
  <c r="L135" i="1"/>
  <c r="K142" i="1"/>
  <c r="K141" i="1"/>
  <c r="N31" i="1"/>
  <c r="M46" i="1"/>
  <c r="M168" i="1" s="1"/>
  <c r="N40" i="1"/>
  <c r="M109" i="1"/>
  <c r="N30" i="1"/>
  <c r="M45" i="1"/>
  <c r="M167" i="1" s="1"/>
  <c r="M42" i="1"/>
  <c r="M164" i="1" s="1"/>
  <c r="N27" i="1"/>
  <c r="N26" i="1"/>
  <c r="M41" i="1"/>
  <c r="M163" i="1" s="1"/>
  <c r="N32" i="1"/>
  <c r="M47" i="1"/>
  <c r="M169" i="1" s="1"/>
  <c r="N28" i="1"/>
  <c r="M43" i="1"/>
  <c r="M165" i="1" s="1"/>
  <c r="N29" i="1"/>
  <c r="M44" i="1"/>
  <c r="M166" i="1" s="1"/>
  <c r="AL141" i="1" l="1"/>
  <c r="AI168" i="1"/>
  <c r="AI135" i="1"/>
  <c r="AI115" i="1"/>
  <c r="AK166" i="1"/>
  <c r="AL44" i="1"/>
  <c r="AK133" i="1"/>
  <c r="AK113" i="1"/>
  <c r="AH169" i="1"/>
  <c r="AH147" i="1"/>
  <c r="AH136" i="1"/>
  <c r="AH116" i="1"/>
  <c r="BF47" i="1"/>
  <c r="AJ167" i="1"/>
  <c r="AJ114" i="1"/>
  <c r="AJ134" i="1"/>
  <c r="BH45" i="1"/>
  <c r="BG167" i="1"/>
  <c r="BG134" i="1"/>
  <c r="BG114" i="1"/>
  <c r="AO41" i="1"/>
  <c r="BH165" i="1"/>
  <c r="BH132" i="1"/>
  <c r="BI43" i="1"/>
  <c r="BH112" i="1"/>
  <c r="BG142" i="1"/>
  <c r="BH131" i="1"/>
  <c r="BH111" i="1"/>
  <c r="BI42" i="1"/>
  <c r="BH164" i="1"/>
  <c r="BH142" i="1"/>
  <c r="Q100" i="1"/>
  <c r="AN100" i="1"/>
  <c r="BL100" i="1" s="1"/>
  <c r="BE169" i="1"/>
  <c r="BE147" i="1"/>
  <c r="BE116" i="1"/>
  <c r="BE136" i="1"/>
  <c r="AK31" i="1"/>
  <c r="AJ46" i="1"/>
  <c r="BH113" i="1"/>
  <c r="BH133" i="1"/>
  <c r="BI44" i="1"/>
  <c r="BH166" i="1"/>
  <c r="BH144" i="1"/>
  <c r="AJ32" i="1"/>
  <c r="AI47" i="1"/>
  <c r="BD147" i="1"/>
  <c r="AL30" i="1"/>
  <c r="AM30" i="1" s="1"/>
  <c r="AN30" i="1" s="1"/>
  <c r="AO30" i="1" s="1"/>
  <c r="AP30" i="1" s="1"/>
  <c r="AQ30" i="1" s="1"/>
  <c r="AR30" i="1" s="1"/>
  <c r="AS30" i="1" s="1"/>
  <c r="AT30" i="1" s="1"/>
  <c r="AK45" i="1"/>
  <c r="AN42" i="1"/>
  <c r="AP40" i="1"/>
  <c r="BJ93" i="1"/>
  <c r="AL109" i="1"/>
  <c r="AL129" i="1"/>
  <c r="AL140" i="1"/>
  <c r="AL130" i="1"/>
  <c r="AL110" i="1"/>
  <c r="BI101" i="1"/>
  <c r="AK162" i="1"/>
  <c r="AK163" i="1"/>
  <c r="AK164" i="1"/>
  <c r="BJ40" i="1"/>
  <c r="BI129" i="1"/>
  <c r="BI109" i="1"/>
  <c r="BI162" i="1"/>
  <c r="AL111" i="1"/>
  <c r="BG46" i="1"/>
  <c r="BF168" i="1"/>
  <c r="BF135" i="1"/>
  <c r="BF115" i="1"/>
  <c r="BF146" i="1"/>
  <c r="AJ144" i="1"/>
  <c r="AM141" i="1"/>
  <c r="BH110" i="1"/>
  <c r="BH130" i="1"/>
  <c r="BH163" i="1"/>
  <c r="BH141" i="1"/>
  <c r="BI41" i="1"/>
  <c r="AL132" i="1"/>
  <c r="AL112" i="1"/>
  <c r="AM43" i="1"/>
  <c r="AL143" i="1" s="1"/>
  <c r="AK165" i="1"/>
  <c r="L151" i="1"/>
  <c r="AJ151" i="1" s="1"/>
  <c r="BH151" i="1" s="1"/>
  <c r="K154" i="1"/>
  <c r="AI154" i="1" s="1"/>
  <c r="BG154" i="1" s="1"/>
  <c r="AN9" i="1"/>
  <c r="BL9" i="1" s="1"/>
  <c r="Q9" i="1"/>
  <c r="Q11" i="1"/>
  <c r="M140" i="1"/>
  <c r="L145" i="1"/>
  <c r="L146" i="1"/>
  <c r="K156" i="1"/>
  <c r="AI156" i="1" s="1"/>
  <c r="BG156" i="1" s="1"/>
  <c r="Q14" i="1"/>
  <c r="O26" i="1"/>
  <c r="O31" i="1"/>
  <c r="Q91" i="1"/>
  <c r="AN91" i="1"/>
  <c r="BL91" i="1" s="1"/>
  <c r="P92" i="1"/>
  <c r="Q15" i="1"/>
  <c r="O27" i="1"/>
  <c r="K157" i="1"/>
  <c r="AI157" i="1" s="1"/>
  <c r="BG157" i="1" s="1"/>
  <c r="K158" i="1"/>
  <c r="AI158" i="1" s="1"/>
  <c r="BG158" i="1" s="1"/>
  <c r="K155" i="1"/>
  <c r="AI155" i="1" s="1"/>
  <c r="BG155" i="1" s="1"/>
  <c r="S128" i="1"/>
  <c r="AP128" i="1"/>
  <c r="BN128" i="1" s="1"/>
  <c r="Q107" i="1"/>
  <c r="AN107" i="1"/>
  <c r="BL107" i="1" s="1"/>
  <c r="S150" i="1"/>
  <c r="AP150" i="1"/>
  <c r="BN150" i="1" s="1"/>
  <c r="L141" i="1"/>
  <c r="K153" i="1"/>
  <c r="AI153" i="1" s="1"/>
  <c r="BG153" i="1" s="1"/>
  <c r="P25" i="1"/>
  <c r="Q13" i="1"/>
  <c r="AO38" i="1"/>
  <c r="BM38" i="1" s="1"/>
  <c r="R38" i="1"/>
  <c r="O28" i="1"/>
  <c r="O30" i="1"/>
  <c r="N101" i="1"/>
  <c r="AL101" i="1" s="1"/>
  <c r="AL165" i="1" s="1"/>
  <c r="AL94" i="1"/>
  <c r="BJ94" i="1" s="1"/>
  <c r="Q18" i="1"/>
  <c r="L147" i="1"/>
  <c r="S139" i="1"/>
  <c r="AP139" i="1"/>
  <c r="BN139" i="1" s="1"/>
  <c r="Q16" i="1"/>
  <c r="O29" i="1"/>
  <c r="O32" i="1"/>
  <c r="K152" i="1"/>
  <c r="AI152" i="1" s="1"/>
  <c r="BG152" i="1" s="1"/>
  <c r="L142" i="1"/>
  <c r="L144" i="1"/>
  <c r="AM92" i="1"/>
  <c r="BK92" i="1" s="1"/>
  <c r="O93" i="1"/>
  <c r="AM93" i="1" s="1"/>
  <c r="O94" i="1"/>
  <c r="Q17" i="1"/>
  <c r="AO23" i="1"/>
  <c r="BM23" i="1" s="1"/>
  <c r="R23" i="1"/>
  <c r="Q12" i="1"/>
  <c r="M133" i="1"/>
  <c r="M131" i="1"/>
  <c r="O40" i="1"/>
  <c r="N129" i="1"/>
  <c r="M136" i="1"/>
  <c r="M132" i="1"/>
  <c r="M130" i="1"/>
  <c r="M134" i="1"/>
  <c r="M135" i="1"/>
  <c r="L143" i="1"/>
  <c r="N44" i="1"/>
  <c r="M113" i="1"/>
  <c r="N47" i="1"/>
  <c r="M116" i="1"/>
  <c r="N42" i="1"/>
  <c r="M111" i="1"/>
  <c r="N46" i="1"/>
  <c r="M115" i="1"/>
  <c r="N43" i="1"/>
  <c r="M112" i="1"/>
  <c r="N41" i="1"/>
  <c r="M110" i="1"/>
  <c r="N45" i="1"/>
  <c r="M114" i="1"/>
  <c r="BK40" i="1" l="1"/>
  <c r="BJ129" i="1"/>
  <c r="BJ162" i="1"/>
  <c r="BJ109" i="1"/>
  <c r="BJ140" i="1"/>
  <c r="AQ40" i="1"/>
  <c r="AJ168" i="1"/>
  <c r="AJ135" i="1"/>
  <c r="AJ115" i="1"/>
  <c r="BI132" i="1"/>
  <c r="BI112" i="1"/>
  <c r="BJ43" i="1"/>
  <c r="BI165" i="1"/>
  <c r="BH167" i="1"/>
  <c r="BH134" i="1"/>
  <c r="BI45" i="1"/>
  <c r="BH145" i="1" s="1"/>
  <c r="BH114" i="1"/>
  <c r="AM44" i="1"/>
  <c r="AL166" i="1"/>
  <c r="AL144" i="1"/>
  <c r="AL133" i="1"/>
  <c r="AL113" i="1"/>
  <c r="N167" i="1"/>
  <c r="N165" i="1"/>
  <c r="N164" i="1"/>
  <c r="N166" i="1"/>
  <c r="BK93" i="1"/>
  <c r="AM109" i="1"/>
  <c r="AM129" i="1"/>
  <c r="AM130" i="1"/>
  <c r="AM140" i="1"/>
  <c r="AM110" i="1"/>
  <c r="BI140" i="1"/>
  <c r="AM111" i="1"/>
  <c r="AO42" i="1"/>
  <c r="AI169" i="1"/>
  <c r="AI116" i="1"/>
  <c r="AI136" i="1"/>
  <c r="BI144" i="1"/>
  <c r="BI133" i="1"/>
  <c r="BJ44" i="1"/>
  <c r="BI113" i="1"/>
  <c r="BI166" i="1"/>
  <c r="AL31" i="1"/>
  <c r="AM31" i="1" s="1"/>
  <c r="AN31" i="1" s="1"/>
  <c r="AO31" i="1" s="1"/>
  <c r="AP31" i="1" s="1"/>
  <c r="AQ31" i="1" s="1"/>
  <c r="AR31" i="1" s="1"/>
  <c r="AS31" i="1" s="1"/>
  <c r="AT31" i="1" s="1"/>
  <c r="AK46" i="1"/>
  <c r="BG47" i="1"/>
  <c r="BF169" i="1"/>
  <c r="BF116" i="1"/>
  <c r="BF136" i="1"/>
  <c r="BF147" i="1"/>
  <c r="AK144" i="1"/>
  <c r="AI146" i="1"/>
  <c r="AN43" i="1"/>
  <c r="AM143" i="1"/>
  <c r="AM112" i="1"/>
  <c r="AM132" i="1"/>
  <c r="BG115" i="1"/>
  <c r="BG135" i="1"/>
  <c r="BG168" i="1"/>
  <c r="BH46" i="1"/>
  <c r="BG146" i="1" s="1"/>
  <c r="AM131" i="1"/>
  <c r="AK167" i="1"/>
  <c r="AK145" i="1"/>
  <c r="AK114" i="1"/>
  <c r="AL45" i="1"/>
  <c r="AK134" i="1"/>
  <c r="AK32" i="1"/>
  <c r="AJ47" i="1"/>
  <c r="BI111" i="1"/>
  <c r="BJ42" i="1"/>
  <c r="BI164" i="1"/>
  <c r="BI131" i="1"/>
  <c r="BH143" i="1"/>
  <c r="BG145" i="1"/>
  <c r="BJ101" i="1"/>
  <c r="AL162" i="1"/>
  <c r="AL163" i="1"/>
  <c r="AL164" i="1"/>
  <c r="N163" i="1"/>
  <c r="N168" i="1"/>
  <c r="N169" i="1"/>
  <c r="BI110" i="1"/>
  <c r="BJ41" i="1"/>
  <c r="BI130" i="1"/>
  <c r="BI163" i="1"/>
  <c r="N162" i="1"/>
  <c r="AM142" i="1"/>
  <c r="R100" i="1"/>
  <c r="AO100" i="1"/>
  <c r="BM100" i="1" s="1"/>
  <c r="AP41" i="1"/>
  <c r="AJ145" i="1"/>
  <c r="L152" i="1"/>
  <c r="AJ152" i="1" s="1"/>
  <c r="BH152" i="1" s="1"/>
  <c r="R9" i="1"/>
  <c r="AO9" i="1"/>
  <c r="BM9" i="1" s="1"/>
  <c r="M151" i="1"/>
  <c r="AK151" i="1" s="1"/>
  <c r="BI151" i="1" s="1"/>
  <c r="L156" i="1"/>
  <c r="AJ156" i="1" s="1"/>
  <c r="BH156" i="1" s="1"/>
  <c r="L158" i="1"/>
  <c r="AJ158" i="1" s="1"/>
  <c r="BH158" i="1" s="1"/>
  <c r="L153" i="1"/>
  <c r="AJ153" i="1" s="1"/>
  <c r="BH153" i="1" s="1"/>
  <c r="R11" i="1"/>
  <c r="O101" i="1"/>
  <c r="AM101" i="1" s="1"/>
  <c r="AM94" i="1"/>
  <c r="BK94" i="1" s="1"/>
  <c r="T139" i="1"/>
  <c r="AQ139" i="1"/>
  <c r="BO139" i="1" s="1"/>
  <c r="R13" i="1"/>
  <c r="T150" i="1"/>
  <c r="AQ150" i="1"/>
  <c r="BO150" i="1" s="1"/>
  <c r="AN92" i="1"/>
  <c r="BL92" i="1" s="1"/>
  <c r="P93" i="1"/>
  <c r="AN93" i="1" s="1"/>
  <c r="AN111" i="1" s="1"/>
  <c r="P94" i="1"/>
  <c r="P31" i="1"/>
  <c r="R14" i="1"/>
  <c r="M141" i="1"/>
  <c r="M146" i="1"/>
  <c r="M147" i="1"/>
  <c r="P32" i="1"/>
  <c r="R16" i="1"/>
  <c r="P30" i="1"/>
  <c r="Q25" i="1"/>
  <c r="R107" i="1"/>
  <c r="AO107" i="1"/>
  <c r="BM107" i="1" s="1"/>
  <c r="P27" i="1"/>
  <c r="AP23" i="1"/>
  <c r="BN23" i="1" s="1"/>
  <c r="S23" i="1"/>
  <c r="P29" i="1"/>
  <c r="R18" i="1"/>
  <c r="P28" i="1"/>
  <c r="T128" i="1"/>
  <c r="AQ128" i="1"/>
  <c r="BO128" i="1" s="1"/>
  <c r="R15" i="1"/>
  <c r="AP38" i="1"/>
  <c r="BN38" i="1" s="1"/>
  <c r="S38" i="1"/>
  <c r="L154" i="1"/>
  <c r="AJ154" i="1" s="1"/>
  <c r="BH154" i="1" s="1"/>
  <c r="L157" i="1"/>
  <c r="AJ157" i="1" s="1"/>
  <c r="BH157" i="1" s="1"/>
  <c r="L155" i="1"/>
  <c r="AJ155" i="1" s="1"/>
  <c r="BH155" i="1" s="1"/>
  <c r="R12" i="1"/>
  <c r="R17" i="1"/>
  <c r="R91" i="1"/>
  <c r="AO91" i="1"/>
  <c r="BM91" i="1" s="1"/>
  <c r="Q92" i="1"/>
  <c r="P26" i="1"/>
  <c r="N134" i="1"/>
  <c r="N131" i="1"/>
  <c r="M142" i="1"/>
  <c r="P40" i="1"/>
  <c r="O129" i="1"/>
  <c r="O109" i="1"/>
  <c r="N132" i="1"/>
  <c r="N133" i="1"/>
  <c r="N140" i="1"/>
  <c r="M144" i="1"/>
  <c r="N130" i="1"/>
  <c r="N135" i="1"/>
  <c r="N136" i="1"/>
  <c r="M145" i="1"/>
  <c r="M143" i="1"/>
  <c r="O41" i="1"/>
  <c r="O163" i="1" s="1"/>
  <c r="N110" i="1"/>
  <c r="O47" i="1"/>
  <c r="N116" i="1"/>
  <c r="O46" i="1"/>
  <c r="O168" i="1" s="1"/>
  <c r="N115" i="1"/>
  <c r="O45" i="1"/>
  <c r="N114" i="1"/>
  <c r="O43" i="1"/>
  <c r="O165" i="1" s="1"/>
  <c r="N112" i="1"/>
  <c r="O42" i="1"/>
  <c r="N111" i="1"/>
  <c r="O44" i="1"/>
  <c r="O166" i="1" s="1"/>
  <c r="N113" i="1"/>
  <c r="BK101" i="1" l="1"/>
  <c r="AM162" i="1"/>
  <c r="AM163" i="1"/>
  <c r="AM164" i="1"/>
  <c r="BI141" i="1"/>
  <c r="BJ163" i="1"/>
  <c r="BJ130" i="1"/>
  <c r="BJ110" i="1"/>
  <c r="BK41" i="1"/>
  <c r="BJ141" i="1"/>
  <c r="AL32" i="1"/>
  <c r="AM32" i="1" s="1"/>
  <c r="AN32" i="1" s="1"/>
  <c r="AO32" i="1" s="1"/>
  <c r="AP32" i="1" s="1"/>
  <c r="AQ32" i="1" s="1"/>
  <c r="AR32" i="1" s="1"/>
  <c r="AS32" i="1" s="1"/>
  <c r="AT32" i="1" s="1"/>
  <c r="AK47" i="1"/>
  <c r="AM165" i="1"/>
  <c r="BH47" i="1"/>
  <c r="BG136" i="1"/>
  <c r="BG169" i="1"/>
  <c r="BG116" i="1"/>
  <c r="BG147" i="1"/>
  <c r="AP42" i="1"/>
  <c r="AO131" i="1"/>
  <c r="AR40" i="1"/>
  <c r="BL93" i="1"/>
  <c r="AN129" i="1"/>
  <c r="AN109" i="1"/>
  <c r="AN140" i="1"/>
  <c r="AN130" i="1"/>
  <c r="AN110" i="1"/>
  <c r="S100" i="1"/>
  <c r="AP100" i="1"/>
  <c r="BN100" i="1" s="1"/>
  <c r="AJ169" i="1"/>
  <c r="AJ147" i="1"/>
  <c r="AJ116" i="1"/>
  <c r="AJ136" i="1"/>
  <c r="O167" i="1"/>
  <c r="AQ41" i="1"/>
  <c r="BI142" i="1"/>
  <c r="BJ131" i="1"/>
  <c r="BK42" i="1"/>
  <c r="BJ111" i="1"/>
  <c r="BJ164" i="1"/>
  <c r="BH115" i="1"/>
  <c r="BH135" i="1"/>
  <c r="BH168" i="1"/>
  <c r="BI46" i="1"/>
  <c r="AO43" i="1"/>
  <c r="AN143" i="1"/>
  <c r="AN132" i="1"/>
  <c r="AN112" i="1"/>
  <c r="AK168" i="1"/>
  <c r="AK146" i="1"/>
  <c r="AL46" i="1"/>
  <c r="AK115" i="1"/>
  <c r="AK135" i="1"/>
  <c r="BJ133" i="1"/>
  <c r="BK44" i="1"/>
  <c r="BJ166" i="1"/>
  <c r="BJ144" i="1"/>
  <c r="BJ113" i="1"/>
  <c r="AN131" i="1"/>
  <c r="O162" i="1"/>
  <c r="BI114" i="1"/>
  <c r="BI167" i="1"/>
  <c r="BJ45" i="1"/>
  <c r="BI134" i="1"/>
  <c r="BI143" i="1"/>
  <c r="BJ132" i="1"/>
  <c r="BJ112" i="1"/>
  <c r="BK43" i="1"/>
  <c r="BJ143" i="1"/>
  <c r="BJ165" i="1"/>
  <c r="BL40" i="1"/>
  <c r="BK162" i="1"/>
  <c r="BK109" i="1"/>
  <c r="BK140" i="1"/>
  <c r="BK129" i="1"/>
  <c r="O164" i="1"/>
  <c r="O169" i="1"/>
  <c r="AM45" i="1"/>
  <c r="AL167" i="1"/>
  <c r="AL134" i="1"/>
  <c r="AL114" i="1"/>
  <c r="AI147" i="1"/>
  <c r="AN142" i="1"/>
  <c r="AN44" i="1"/>
  <c r="AM166" i="1"/>
  <c r="AM133" i="1"/>
  <c r="AM113" i="1"/>
  <c r="AJ146" i="1"/>
  <c r="AN141" i="1"/>
  <c r="AP9" i="1"/>
  <c r="BN9" i="1" s="1"/>
  <c r="S9" i="1"/>
  <c r="M158" i="1"/>
  <c r="AK158" i="1" s="1"/>
  <c r="BI158" i="1" s="1"/>
  <c r="S11" i="1"/>
  <c r="N145" i="1"/>
  <c r="M156" i="1"/>
  <c r="AK156" i="1" s="1"/>
  <c r="BI156" i="1" s="1"/>
  <c r="M153" i="1"/>
  <c r="AK153" i="1" s="1"/>
  <c r="BI153" i="1" s="1"/>
  <c r="S91" i="1"/>
  <c r="AP91" i="1"/>
  <c r="BN91" i="1" s="1"/>
  <c r="R92" i="1"/>
  <c r="S12" i="1"/>
  <c r="S15" i="1"/>
  <c r="Q28" i="1"/>
  <c r="Q29" i="1"/>
  <c r="Q27" i="1"/>
  <c r="R25" i="1"/>
  <c r="S16" i="1"/>
  <c r="Q31" i="1"/>
  <c r="M154" i="1"/>
  <c r="AK154" i="1" s="1"/>
  <c r="BI154" i="1" s="1"/>
  <c r="M152" i="1"/>
  <c r="AK152" i="1" s="1"/>
  <c r="BI152" i="1" s="1"/>
  <c r="M157" i="1"/>
  <c r="AK157" i="1" s="1"/>
  <c r="BI157" i="1" s="1"/>
  <c r="Q26" i="1"/>
  <c r="AQ38" i="1"/>
  <c r="BO38" i="1" s="1"/>
  <c r="T38" i="1"/>
  <c r="AQ23" i="1"/>
  <c r="BO23" i="1" s="1"/>
  <c r="T23" i="1"/>
  <c r="P101" i="1"/>
  <c r="AN101" i="1" s="1"/>
  <c r="AN165" i="1" s="1"/>
  <c r="AN94" i="1"/>
  <c r="BL94" i="1" s="1"/>
  <c r="U150" i="1"/>
  <c r="AR150" i="1"/>
  <c r="BP150" i="1" s="1"/>
  <c r="U139" i="1"/>
  <c r="AR139" i="1"/>
  <c r="BP139" i="1" s="1"/>
  <c r="N142" i="1"/>
  <c r="N147" i="1"/>
  <c r="O140" i="1"/>
  <c r="AO92" i="1"/>
  <c r="BM92" i="1" s="1"/>
  <c r="Q93" i="1"/>
  <c r="AO93" i="1" s="1"/>
  <c r="AO111" i="1" s="1"/>
  <c r="Q94" i="1"/>
  <c r="S17" i="1"/>
  <c r="U128" i="1"/>
  <c r="AR128" i="1"/>
  <c r="BP128" i="1" s="1"/>
  <c r="S18" i="1"/>
  <c r="S107" i="1"/>
  <c r="AP107" i="1"/>
  <c r="BN107" i="1" s="1"/>
  <c r="Q30" i="1"/>
  <c r="Q32" i="1"/>
  <c r="S14" i="1"/>
  <c r="N151" i="1"/>
  <c r="AL151" i="1" s="1"/>
  <c r="BJ151" i="1" s="1"/>
  <c r="M155" i="1"/>
  <c r="AK155" i="1" s="1"/>
  <c r="BI155" i="1" s="1"/>
  <c r="S13" i="1"/>
  <c r="O133" i="1"/>
  <c r="O135" i="1"/>
  <c r="O132" i="1"/>
  <c r="O130" i="1"/>
  <c r="N141" i="1"/>
  <c r="N144" i="1"/>
  <c r="O131" i="1"/>
  <c r="O134" i="1"/>
  <c r="O136" i="1"/>
  <c r="N146" i="1"/>
  <c r="N143" i="1"/>
  <c r="Q40" i="1"/>
  <c r="P129" i="1"/>
  <c r="P109" i="1"/>
  <c r="P45" i="1"/>
  <c r="P167" i="1" s="1"/>
  <c r="O114" i="1"/>
  <c r="P42" i="1"/>
  <c r="P164" i="1" s="1"/>
  <c r="O111" i="1"/>
  <c r="P47" i="1"/>
  <c r="P169" i="1" s="1"/>
  <c r="O116" i="1"/>
  <c r="P44" i="1"/>
  <c r="P166" i="1" s="1"/>
  <c r="O113" i="1"/>
  <c r="P43" i="1"/>
  <c r="P165" i="1" s="1"/>
  <c r="O112" i="1"/>
  <c r="P46" i="1"/>
  <c r="P168" i="1" s="1"/>
  <c r="O115" i="1"/>
  <c r="P41" i="1"/>
  <c r="P163" i="1" s="1"/>
  <c r="O110" i="1"/>
  <c r="AN45" i="1" l="1"/>
  <c r="AM145" i="1" s="1"/>
  <c r="AM167" i="1"/>
  <c r="AM134" i="1"/>
  <c r="AM114" i="1"/>
  <c r="AO44" i="1"/>
  <c r="AN166" i="1"/>
  <c r="AN144" i="1"/>
  <c r="AN133" i="1"/>
  <c r="AN113" i="1"/>
  <c r="AR41" i="1"/>
  <c r="BH169" i="1"/>
  <c r="BH116" i="1"/>
  <c r="BI47" i="1"/>
  <c r="BH136" i="1"/>
  <c r="BI115" i="1"/>
  <c r="BI135" i="1"/>
  <c r="BJ46" i="1"/>
  <c r="BI168" i="1"/>
  <c r="BI146" i="1"/>
  <c r="T100" i="1"/>
  <c r="AQ100" i="1"/>
  <c r="BO100" i="1" s="1"/>
  <c r="AQ42" i="1"/>
  <c r="BM93" i="1"/>
  <c r="AO109" i="1"/>
  <c r="AO129" i="1"/>
  <c r="AO110" i="1"/>
  <c r="AO130" i="1"/>
  <c r="AO140" i="1"/>
  <c r="AO141" i="1"/>
  <c r="AL145" i="1"/>
  <c r="BK132" i="1"/>
  <c r="BK143" i="1"/>
  <c r="BK112" i="1"/>
  <c r="BL43" i="1"/>
  <c r="BK165" i="1"/>
  <c r="AP43" i="1"/>
  <c r="AO143" i="1" s="1"/>
  <c r="AO165" i="1"/>
  <c r="AO132" i="1"/>
  <c r="AO112" i="1"/>
  <c r="BJ142" i="1"/>
  <c r="BL42" i="1"/>
  <c r="BK164" i="1"/>
  <c r="BK111" i="1"/>
  <c r="BK131" i="1"/>
  <c r="BK142" i="1"/>
  <c r="AO142" i="1"/>
  <c r="BK110" i="1"/>
  <c r="BK163" i="1"/>
  <c r="BL41" i="1"/>
  <c r="BK130" i="1"/>
  <c r="Q162" i="1"/>
  <c r="BL101" i="1"/>
  <c r="AN162" i="1"/>
  <c r="AN163" i="1"/>
  <c r="AN164" i="1"/>
  <c r="AM144" i="1"/>
  <c r="BM40" i="1"/>
  <c r="BL162" i="1"/>
  <c r="BL129" i="1"/>
  <c r="BL109" i="1"/>
  <c r="BI145" i="1"/>
  <c r="BJ167" i="1"/>
  <c r="BJ114" i="1"/>
  <c r="BK45" i="1"/>
  <c r="BJ134" i="1"/>
  <c r="BL44" i="1"/>
  <c r="BK113" i="1"/>
  <c r="BK166" i="1"/>
  <c r="BK133" i="1"/>
  <c r="AM46" i="1"/>
  <c r="AL168" i="1"/>
  <c r="AL115" i="1"/>
  <c r="AL135" i="1"/>
  <c r="BH146" i="1"/>
  <c r="AS40" i="1"/>
  <c r="AK169" i="1"/>
  <c r="AK136" i="1"/>
  <c r="AK116" i="1"/>
  <c r="AL47" i="1"/>
  <c r="P162" i="1"/>
  <c r="AQ9" i="1"/>
  <c r="BO9" i="1" s="1"/>
  <c r="T9" i="1"/>
  <c r="N157" i="1"/>
  <c r="AL157" i="1" s="1"/>
  <c r="BJ157" i="1" s="1"/>
  <c r="N156" i="1"/>
  <c r="AL156" i="1" s="1"/>
  <c r="BJ156" i="1" s="1"/>
  <c r="N154" i="1"/>
  <c r="AL154" i="1" s="1"/>
  <c r="BJ154" i="1" s="1"/>
  <c r="N158" i="1"/>
  <c r="AL158" i="1" s="1"/>
  <c r="BJ158" i="1" s="1"/>
  <c r="T11" i="1"/>
  <c r="O141" i="1"/>
  <c r="V150" i="1"/>
  <c r="AT150" i="1" s="1"/>
  <c r="BR150" i="1" s="1"/>
  <c r="AS150" i="1"/>
  <c r="BQ150" i="1" s="1"/>
  <c r="R31" i="1"/>
  <c r="S25" i="1"/>
  <c r="R29" i="1"/>
  <c r="T15" i="1"/>
  <c r="T13" i="1"/>
  <c r="Q101" i="1"/>
  <c r="AO101" i="1" s="1"/>
  <c r="AO94" i="1"/>
  <c r="BM94" i="1" s="1"/>
  <c r="O146" i="1"/>
  <c r="O147" i="1"/>
  <c r="R32" i="1"/>
  <c r="T107" i="1"/>
  <c r="AQ107" i="1"/>
  <c r="BO107" i="1" s="1"/>
  <c r="V128" i="1"/>
  <c r="AT128" i="1" s="1"/>
  <c r="BR128" i="1" s="1"/>
  <c r="AS128" i="1"/>
  <c r="BQ128" i="1" s="1"/>
  <c r="AR38" i="1"/>
  <c r="BP38" i="1" s="1"/>
  <c r="U38" i="1"/>
  <c r="T91" i="1"/>
  <c r="AQ91" i="1"/>
  <c r="BO91" i="1" s="1"/>
  <c r="S92" i="1"/>
  <c r="O143" i="1"/>
  <c r="O145" i="1"/>
  <c r="P140" i="1"/>
  <c r="O151" i="1"/>
  <c r="AM151" i="1" s="1"/>
  <c r="BK151" i="1" s="1"/>
  <c r="N152" i="1"/>
  <c r="AL152" i="1" s="1"/>
  <c r="BJ152" i="1" s="1"/>
  <c r="N153" i="1"/>
  <c r="AL153" i="1" s="1"/>
  <c r="BJ153" i="1" s="1"/>
  <c r="V139" i="1"/>
  <c r="AT139" i="1" s="1"/>
  <c r="BR139" i="1" s="1"/>
  <c r="AS139" i="1"/>
  <c r="BQ139" i="1" s="1"/>
  <c r="R26" i="1"/>
  <c r="T16" i="1"/>
  <c r="R27" i="1"/>
  <c r="R28" i="1"/>
  <c r="T12" i="1"/>
  <c r="N155" i="1"/>
  <c r="AL155" i="1" s="1"/>
  <c r="BJ155" i="1" s="1"/>
  <c r="T14" i="1"/>
  <c r="R30" i="1"/>
  <c r="T18" i="1"/>
  <c r="T17" i="1"/>
  <c r="AR23" i="1"/>
  <c r="BP23" i="1" s="1"/>
  <c r="U23" i="1"/>
  <c r="AP92" i="1"/>
  <c r="BN92" i="1" s="1"/>
  <c r="R93" i="1"/>
  <c r="AP93" i="1" s="1"/>
  <c r="R94" i="1"/>
  <c r="P133" i="1"/>
  <c r="P131" i="1"/>
  <c r="O142" i="1"/>
  <c r="P130" i="1"/>
  <c r="P132" i="1"/>
  <c r="P136" i="1"/>
  <c r="P134" i="1"/>
  <c r="R40" i="1"/>
  <c r="Q129" i="1"/>
  <c r="Q109" i="1"/>
  <c r="O144" i="1"/>
  <c r="P135" i="1"/>
  <c r="Q42" i="1"/>
  <c r="Q164" i="1" s="1"/>
  <c r="P111" i="1"/>
  <c r="Q46" i="1"/>
  <c r="Q168" i="1" s="1"/>
  <c r="P115" i="1"/>
  <c r="Q44" i="1"/>
  <c r="Q166" i="1" s="1"/>
  <c r="P113" i="1"/>
  <c r="Q41" i="1"/>
  <c r="Q163" i="1" s="1"/>
  <c r="P110" i="1"/>
  <c r="Q43" i="1"/>
  <c r="Q165" i="1" s="1"/>
  <c r="P112" i="1"/>
  <c r="Q47" i="1"/>
  <c r="Q169" i="1" s="1"/>
  <c r="P116" i="1"/>
  <c r="Q45" i="1"/>
  <c r="Q167" i="1" s="1"/>
  <c r="P114" i="1"/>
  <c r="BN93" i="1" l="1"/>
  <c r="AP129" i="1"/>
  <c r="AP109" i="1"/>
  <c r="AP140" i="1"/>
  <c r="AP130" i="1"/>
  <c r="AP110" i="1"/>
  <c r="AN46" i="1"/>
  <c r="AM168" i="1"/>
  <c r="AM146" i="1"/>
  <c r="AM135" i="1"/>
  <c r="AM115" i="1"/>
  <c r="BK134" i="1"/>
  <c r="BK114" i="1"/>
  <c r="BK167" i="1"/>
  <c r="BL45" i="1"/>
  <c r="BN40" i="1"/>
  <c r="BM109" i="1"/>
  <c r="BM129" i="1"/>
  <c r="AT40" i="1"/>
  <c r="BL133" i="1"/>
  <c r="BM44" i="1"/>
  <c r="BL166" i="1"/>
  <c r="BL113" i="1"/>
  <c r="BL163" i="1"/>
  <c r="BL110" i="1"/>
  <c r="BL130" i="1"/>
  <c r="BM41" i="1"/>
  <c r="BL141" i="1" s="1"/>
  <c r="BM42" i="1"/>
  <c r="BL142" i="1"/>
  <c r="BL164" i="1"/>
  <c r="BL131" i="1"/>
  <c r="BL111" i="1"/>
  <c r="BL112" i="1"/>
  <c r="BL165" i="1"/>
  <c r="BL132" i="1"/>
  <c r="BM43" i="1"/>
  <c r="BL143" i="1"/>
  <c r="AP131" i="1"/>
  <c r="AR42" i="1"/>
  <c r="AS41" i="1"/>
  <c r="AL169" i="1"/>
  <c r="AL136" i="1"/>
  <c r="AL116" i="1"/>
  <c r="AM47" i="1"/>
  <c r="AP141" i="1"/>
  <c r="AL146" i="1"/>
  <c r="BJ145" i="1"/>
  <c r="AP111" i="1"/>
  <c r="BJ115" i="1"/>
  <c r="BJ135" i="1"/>
  <c r="BK46" i="1"/>
  <c r="BJ168" i="1"/>
  <c r="BH147" i="1"/>
  <c r="BI169" i="1"/>
  <c r="BJ47" i="1"/>
  <c r="BI136" i="1"/>
  <c r="BI116" i="1"/>
  <c r="AP44" i="1"/>
  <c r="AO166" i="1"/>
  <c r="AO144" i="1"/>
  <c r="AO113" i="1"/>
  <c r="AO133" i="1"/>
  <c r="BM101" i="1"/>
  <c r="BM162" i="1" s="1"/>
  <c r="AO162" i="1"/>
  <c r="AO163" i="1"/>
  <c r="AO164" i="1"/>
  <c r="AK147" i="1"/>
  <c r="BK144" i="1"/>
  <c r="BL140" i="1"/>
  <c r="BK141" i="1"/>
  <c r="AQ43" i="1"/>
  <c r="AP143" i="1"/>
  <c r="AP132" i="1"/>
  <c r="AP112" i="1"/>
  <c r="AP142" i="1"/>
  <c r="U100" i="1"/>
  <c r="AR100" i="1"/>
  <c r="BP100" i="1" s="1"/>
  <c r="AO45" i="1"/>
  <c r="AN167" i="1"/>
  <c r="AN145" i="1"/>
  <c r="AN114" i="1"/>
  <c r="AN134" i="1"/>
  <c r="O154" i="1"/>
  <c r="AM154" i="1" s="1"/>
  <c r="BK154" i="1" s="1"/>
  <c r="O156" i="1"/>
  <c r="AM156" i="1" s="1"/>
  <c r="BK156" i="1" s="1"/>
  <c r="O158" i="1"/>
  <c r="AM158" i="1" s="1"/>
  <c r="BK158" i="1" s="1"/>
  <c r="AR9" i="1"/>
  <c r="BP9" i="1" s="1"/>
  <c r="U9" i="1"/>
  <c r="O152" i="1"/>
  <c r="AM152" i="1" s="1"/>
  <c r="BK152" i="1" s="1"/>
  <c r="O157" i="1"/>
  <c r="AM157" i="1" s="1"/>
  <c r="BK157" i="1" s="1"/>
  <c r="U11" i="1"/>
  <c r="P151" i="1"/>
  <c r="AN151" i="1" s="1"/>
  <c r="BL151" i="1" s="1"/>
  <c r="O153" i="1"/>
  <c r="AM153" i="1" s="1"/>
  <c r="BK153" i="1" s="1"/>
  <c r="AS23" i="1"/>
  <c r="BQ23" i="1" s="1"/>
  <c r="V23" i="1"/>
  <c r="AT23" i="1" s="1"/>
  <c r="BR23" i="1" s="1"/>
  <c r="AQ92" i="1"/>
  <c r="BO92" i="1" s="1"/>
  <c r="S93" i="1"/>
  <c r="AQ93" i="1" s="1"/>
  <c r="AQ131" i="1" s="1"/>
  <c r="S94" i="1"/>
  <c r="U107" i="1"/>
  <c r="AR107" i="1"/>
  <c r="BP107" i="1" s="1"/>
  <c r="U18" i="1"/>
  <c r="U14" i="1"/>
  <c r="U12" i="1"/>
  <c r="S27" i="1"/>
  <c r="S26" i="1"/>
  <c r="U15" i="1"/>
  <c r="T25" i="1"/>
  <c r="O155" i="1"/>
  <c r="AM155" i="1" s="1"/>
  <c r="BK155" i="1" s="1"/>
  <c r="U91" i="1"/>
  <c r="AR91" i="1"/>
  <c r="BP91" i="1" s="1"/>
  <c r="T92" i="1"/>
  <c r="S32" i="1"/>
  <c r="R101" i="1"/>
  <c r="AP101" i="1" s="1"/>
  <c r="AP165" i="1" s="1"/>
  <c r="AP94" i="1"/>
  <c r="BN94" i="1" s="1"/>
  <c r="U17" i="1"/>
  <c r="S30" i="1"/>
  <c r="S28" i="1"/>
  <c r="U16" i="1"/>
  <c r="AS38" i="1"/>
  <c r="BQ38" i="1" s="1"/>
  <c r="V38" i="1"/>
  <c r="AT38" i="1" s="1"/>
  <c r="BR38" i="1" s="1"/>
  <c r="U13" i="1"/>
  <c r="S29" i="1"/>
  <c r="S31" i="1"/>
  <c r="S40" i="1"/>
  <c r="R129" i="1"/>
  <c r="R109" i="1"/>
  <c r="Q134" i="1"/>
  <c r="Q131" i="1"/>
  <c r="P145" i="1"/>
  <c r="Q133" i="1"/>
  <c r="P144" i="1"/>
  <c r="Q132" i="1"/>
  <c r="P143" i="1"/>
  <c r="Q136" i="1"/>
  <c r="Q130" i="1"/>
  <c r="Q135" i="1"/>
  <c r="P146" i="1"/>
  <c r="Q140" i="1"/>
  <c r="P147" i="1"/>
  <c r="P141" i="1"/>
  <c r="P142" i="1"/>
  <c r="R46" i="1"/>
  <c r="Q115" i="1"/>
  <c r="R47" i="1"/>
  <c r="Q116" i="1"/>
  <c r="R41" i="1"/>
  <c r="Q110" i="1"/>
  <c r="R45" i="1"/>
  <c r="Q114" i="1"/>
  <c r="R43" i="1"/>
  <c r="Q112" i="1"/>
  <c r="R44" i="1"/>
  <c r="Q113" i="1"/>
  <c r="R42" i="1"/>
  <c r="Q111" i="1"/>
  <c r="V100" i="1" l="1"/>
  <c r="AT100" i="1" s="1"/>
  <c r="BR100" i="1" s="1"/>
  <c r="AS100" i="1"/>
  <c r="BQ100" i="1" s="1"/>
  <c r="R162" i="1"/>
  <c r="AN47" i="1"/>
  <c r="AM169" i="1"/>
  <c r="AM147" i="1"/>
  <c r="AM116" i="1"/>
  <c r="AM136" i="1"/>
  <c r="AQ142" i="1"/>
  <c r="BO40" i="1"/>
  <c r="BN140" i="1" s="1"/>
  <c r="BN109" i="1"/>
  <c r="BN129" i="1"/>
  <c r="R169" i="1"/>
  <c r="AQ44" i="1"/>
  <c r="AP166" i="1"/>
  <c r="AP144" i="1"/>
  <c r="AP133" i="1"/>
  <c r="AP113" i="1"/>
  <c r="BJ116" i="1"/>
  <c r="BJ169" i="1"/>
  <c r="BJ136" i="1"/>
  <c r="BK47" i="1"/>
  <c r="BJ146" i="1"/>
  <c r="BL46" i="1"/>
  <c r="BK115" i="1"/>
  <c r="BK135" i="1"/>
  <c r="BK168" i="1"/>
  <c r="AT41" i="1"/>
  <c r="BN43" i="1"/>
  <c r="BM112" i="1"/>
  <c r="BM165" i="1"/>
  <c r="BM132" i="1"/>
  <c r="BN42" i="1"/>
  <c r="BM111" i="1"/>
  <c r="BM164" i="1"/>
  <c r="BM131" i="1"/>
  <c r="BL144" i="1"/>
  <c r="BM133" i="1"/>
  <c r="BN44" i="1"/>
  <c r="BM144" i="1" s="1"/>
  <c r="BM113" i="1"/>
  <c r="BM166" i="1"/>
  <c r="BM140" i="1"/>
  <c r="BK145" i="1"/>
  <c r="BL167" i="1"/>
  <c r="BM45" i="1"/>
  <c r="BL134" i="1"/>
  <c r="BL114" i="1"/>
  <c r="AO46" i="1"/>
  <c r="AN168" i="1"/>
  <c r="AN135" i="1"/>
  <c r="AN115" i="1"/>
  <c r="R166" i="1"/>
  <c r="R167" i="1"/>
  <c r="AP45" i="1"/>
  <c r="AO167" i="1"/>
  <c r="AO114" i="1"/>
  <c r="AO134" i="1"/>
  <c r="AR43" i="1"/>
  <c r="AQ143" i="1"/>
  <c r="AQ112" i="1"/>
  <c r="AQ132" i="1"/>
  <c r="BI147" i="1"/>
  <c r="AS42" i="1"/>
  <c r="AR142" i="1" s="1"/>
  <c r="BN101" i="1"/>
  <c r="BN162" i="1" s="1"/>
  <c r="AP162" i="1"/>
  <c r="AP163" i="1"/>
  <c r="AP164" i="1"/>
  <c r="BO93" i="1"/>
  <c r="AQ109" i="1"/>
  <c r="AQ129" i="1"/>
  <c r="AQ140" i="1"/>
  <c r="AQ141" i="1"/>
  <c r="AQ110" i="1"/>
  <c r="AQ130" i="1"/>
  <c r="R164" i="1"/>
  <c r="R165" i="1"/>
  <c r="R163" i="1"/>
  <c r="R168" i="1"/>
  <c r="AL147" i="1"/>
  <c r="AQ111" i="1"/>
  <c r="BN41" i="1"/>
  <c r="BM163" i="1"/>
  <c r="BM110" i="1"/>
  <c r="BM130" i="1"/>
  <c r="V9" i="1"/>
  <c r="AT9" i="1" s="1"/>
  <c r="BR9" i="1" s="1"/>
  <c r="AS9" i="1"/>
  <c r="BQ9" i="1" s="1"/>
  <c r="R140" i="1"/>
  <c r="V11" i="1"/>
  <c r="Q142" i="1"/>
  <c r="AR92" i="1"/>
  <c r="BP92" i="1" s="1"/>
  <c r="T93" i="1"/>
  <c r="AR93" i="1" s="1"/>
  <c r="AR111" i="1" s="1"/>
  <c r="T94" i="1"/>
  <c r="V15" i="1"/>
  <c r="T27" i="1"/>
  <c r="V14" i="1"/>
  <c r="V107" i="1"/>
  <c r="AT107" i="1" s="1"/>
  <c r="BR107" i="1" s="1"/>
  <c r="AS107" i="1"/>
  <c r="BQ107" i="1" s="1"/>
  <c r="Q151" i="1"/>
  <c r="AO151" i="1" s="1"/>
  <c r="BM151" i="1" s="1"/>
  <c r="P153" i="1"/>
  <c r="AN153" i="1" s="1"/>
  <c r="BL153" i="1" s="1"/>
  <c r="P157" i="1"/>
  <c r="AN157" i="1" s="1"/>
  <c r="BL157" i="1" s="1"/>
  <c r="P154" i="1"/>
  <c r="AN154" i="1" s="1"/>
  <c r="BL154" i="1" s="1"/>
  <c r="P156" i="1"/>
  <c r="AN156" i="1" s="1"/>
  <c r="BL156" i="1" s="1"/>
  <c r="T31" i="1"/>
  <c r="V13" i="1"/>
  <c r="V16" i="1"/>
  <c r="T30" i="1"/>
  <c r="S101" i="1"/>
  <c r="AQ101" i="1" s="1"/>
  <c r="AQ94" i="1"/>
  <c r="BO94" i="1" s="1"/>
  <c r="Q145" i="1"/>
  <c r="V91" i="1"/>
  <c r="AS91" i="1"/>
  <c r="BQ91" i="1" s="1"/>
  <c r="U92" i="1"/>
  <c r="T26" i="1"/>
  <c r="V18" i="1"/>
  <c r="Q147" i="1"/>
  <c r="P152" i="1"/>
  <c r="AN152" i="1" s="1"/>
  <c r="BL152" i="1" s="1"/>
  <c r="U25" i="1"/>
  <c r="V12" i="1"/>
  <c r="P158" i="1"/>
  <c r="AN158" i="1" s="1"/>
  <c r="BL158" i="1" s="1"/>
  <c r="P155" i="1"/>
  <c r="AN155" i="1" s="1"/>
  <c r="BL155" i="1" s="1"/>
  <c r="T29" i="1"/>
  <c r="T28" i="1"/>
  <c r="V17" i="1"/>
  <c r="T32" i="1"/>
  <c r="R132" i="1"/>
  <c r="R135" i="1"/>
  <c r="Q146" i="1"/>
  <c r="R131" i="1"/>
  <c r="R130" i="1"/>
  <c r="Q141" i="1"/>
  <c r="R133" i="1"/>
  <c r="R134" i="1"/>
  <c r="R136" i="1"/>
  <c r="Q143" i="1"/>
  <c r="Q144" i="1"/>
  <c r="T40" i="1"/>
  <c r="S129" i="1"/>
  <c r="S109" i="1"/>
  <c r="S44" i="1"/>
  <c r="S166" i="1" s="1"/>
  <c r="R113" i="1"/>
  <c r="S45" i="1"/>
  <c r="R114" i="1"/>
  <c r="S47" i="1"/>
  <c r="S169" i="1" s="1"/>
  <c r="R116" i="1"/>
  <c r="S42" i="1"/>
  <c r="R111" i="1"/>
  <c r="S43" i="1"/>
  <c r="S165" i="1" s="1"/>
  <c r="R112" i="1"/>
  <c r="S41" i="1"/>
  <c r="R110" i="1"/>
  <c r="S46" i="1"/>
  <c r="S168" i="1" s="1"/>
  <c r="R115" i="1"/>
  <c r="BM46" i="1" l="1"/>
  <c r="BL168" i="1"/>
  <c r="BL115" i="1"/>
  <c r="BL135" i="1"/>
  <c r="BO42" i="1"/>
  <c r="BN164" i="1"/>
  <c r="BN131" i="1"/>
  <c r="BN111" i="1"/>
  <c r="BN132" i="1"/>
  <c r="BN112" i="1"/>
  <c r="BN165" i="1"/>
  <c r="BO43" i="1"/>
  <c r="BN143" i="1" s="1"/>
  <c r="S163" i="1"/>
  <c r="S164" i="1"/>
  <c r="S167" i="1"/>
  <c r="BM141" i="1"/>
  <c r="BO41" i="1"/>
  <c r="BN163" i="1"/>
  <c r="BN110" i="1"/>
  <c r="BN130" i="1"/>
  <c r="BN141" i="1"/>
  <c r="AS43" i="1"/>
  <c r="AR143" i="1" s="1"/>
  <c r="AR165" i="1"/>
  <c r="AR112" i="1"/>
  <c r="AR132" i="1"/>
  <c r="BL145" i="1"/>
  <c r="BN45" i="1"/>
  <c r="BM167" i="1"/>
  <c r="BM145" i="1"/>
  <c r="BM114" i="1"/>
  <c r="BM134" i="1"/>
  <c r="AQ45" i="1"/>
  <c r="AP167" i="1"/>
  <c r="AP145" i="1"/>
  <c r="AP134" i="1"/>
  <c r="AP114" i="1"/>
  <c r="AP46" i="1"/>
  <c r="AO146" i="1" s="1"/>
  <c r="AO168" i="1"/>
  <c r="AO115" i="1"/>
  <c r="AO135" i="1"/>
  <c r="BK146" i="1"/>
  <c r="BP40" i="1"/>
  <c r="BO109" i="1"/>
  <c r="BO129" i="1"/>
  <c r="BO162" i="1"/>
  <c r="BO140" i="1"/>
  <c r="BO101" i="1"/>
  <c r="AQ162" i="1"/>
  <c r="AQ163" i="1"/>
  <c r="AQ164" i="1"/>
  <c r="BP93" i="1"/>
  <c r="AR129" i="1"/>
  <c r="AR109" i="1"/>
  <c r="AR141" i="1"/>
  <c r="AR110" i="1"/>
  <c r="AR140" i="1"/>
  <c r="AR130" i="1"/>
  <c r="AT42" i="1"/>
  <c r="S162" i="1"/>
  <c r="AR131" i="1"/>
  <c r="AQ165" i="1"/>
  <c r="AO145" i="1"/>
  <c r="AN146" i="1"/>
  <c r="BN113" i="1"/>
  <c r="BN166" i="1"/>
  <c r="BN133" i="1"/>
  <c r="BO44" i="1"/>
  <c r="BN144" i="1"/>
  <c r="BM142" i="1"/>
  <c r="BM143" i="1"/>
  <c r="BJ147" i="1"/>
  <c r="BK136" i="1"/>
  <c r="BL47" i="1"/>
  <c r="BK169" i="1"/>
  <c r="BK116" i="1"/>
  <c r="AR44" i="1"/>
  <c r="AQ144" i="1" s="1"/>
  <c r="AQ166" i="1"/>
  <c r="AQ133" i="1"/>
  <c r="AQ113" i="1"/>
  <c r="AO47" i="1"/>
  <c r="AN169" i="1"/>
  <c r="AN147" i="1"/>
  <c r="AN136" i="1"/>
  <c r="AN116" i="1"/>
  <c r="Q156" i="1"/>
  <c r="AO156" i="1" s="1"/>
  <c r="BM156" i="1" s="1"/>
  <c r="Q153" i="1"/>
  <c r="AO153" i="1" s="1"/>
  <c r="BM153" i="1" s="1"/>
  <c r="Q158" i="1"/>
  <c r="AO158" i="1" s="1"/>
  <c r="BM158" i="1" s="1"/>
  <c r="S140" i="1"/>
  <c r="R151" i="1"/>
  <c r="AP151" i="1" s="1"/>
  <c r="BN151" i="1" s="1"/>
  <c r="R141" i="1"/>
  <c r="AT91" i="1"/>
  <c r="BR91" i="1" s="1"/>
  <c r="V92" i="1"/>
  <c r="U31" i="1"/>
  <c r="U27" i="1"/>
  <c r="R142" i="1"/>
  <c r="Q155" i="1"/>
  <c r="AO155" i="1" s="1"/>
  <c r="BM155" i="1" s="1"/>
  <c r="Q154" i="1"/>
  <c r="AO154" i="1" s="1"/>
  <c r="BM154" i="1" s="1"/>
  <c r="U29" i="1"/>
  <c r="V25" i="1"/>
  <c r="U26" i="1"/>
  <c r="R145" i="1"/>
  <c r="AS92" i="1"/>
  <c r="BQ92" i="1" s="1"/>
  <c r="U93" i="1"/>
  <c r="AS93" i="1" s="1"/>
  <c r="U94" i="1"/>
  <c r="U30" i="1"/>
  <c r="Q152" i="1"/>
  <c r="AO152" i="1" s="1"/>
  <c r="BM152" i="1" s="1"/>
  <c r="Q157" i="1"/>
  <c r="AO157" i="1" s="1"/>
  <c r="BM157" i="1" s="1"/>
  <c r="U32" i="1"/>
  <c r="U28" i="1"/>
  <c r="T101" i="1"/>
  <c r="AR101" i="1" s="1"/>
  <c r="AR94" i="1"/>
  <c r="BP94" i="1" s="1"/>
  <c r="S130" i="1"/>
  <c r="S135" i="1"/>
  <c r="S132" i="1"/>
  <c r="S136" i="1"/>
  <c r="S133" i="1"/>
  <c r="U40" i="1"/>
  <c r="T129" i="1"/>
  <c r="T109" i="1"/>
  <c r="R143" i="1"/>
  <c r="R147" i="1"/>
  <c r="R144" i="1"/>
  <c r="S131" i="1"/>
  <c r="S134" i="1"/>
  <c r="R146" i="1"/>
  <c r="T47" i="1"/>
  <c r="T169" i="1" s="1"/>
  <c r="S116" i="1"/>
  <c r="T43" i="1"/>
  <c r="S112" i="1"/>
  <c r="T41" i="1"/>
  <c r="T163" i="1" s="1"/>
  <c r="S110" i="1"/>
  <c r="T42" i="1"/>
  <c r="S111" i="1"/>
  <c r="T45" i="1"/>
  <c r="T167" i="1" s="1"/>
  <c r="S114" i="1"/>
  <c r="T46" i="1"/>
  <c r="S115" i="1"/>
  <c r="T44" i="1"/>
  <c r="T166" i="1" s="1"/>
  <c r="S113" i="1"/>
  <c r="N109" i="1"/>
  <c r="BQ93" i="1" l="1"/>
  <c r="AS109" i="1"/>
  <c r="AS129" i="1"/>
  <c r="AS140" i="1"/>
  <c r="AS110" i="1"/>
  <c r="AS130" i="1"/>
  <c r="AS141" i="1"/>
  <c r="BL169" i="1"/>
  <c r="BL136" i="1"/>
  <c r="BL116" i="1"/>
  <c r="BM47" i="1"/>
  <c r="BL147" i="1" s="1"/>
  <c r="BM115" i="1"/>
  <c r="BN46" i="1"/>
  <c r="BM168" i="1"/>
  <c r="BM135" i="1"/>
  <c r="U162" i="1"/>
  <c r="BO133" i="1"/>
  <c r="BO166" i="1"/>
  <c r="BP44" i="1"/>
  <c r="BO113" i="1"/>
  <c r="BO144" i="1"/>
  <c r="AR45" i="1"/>
  <c r="AQ167" i="1"/>
  <c r="AQ145" i="1"/>
  <c r="AQ114" i="1"/>
  <c r="AQ134" i="1"/>
  <c r="BP41" i="1"/>
  <c r="BO163" i="1"/>
  <c r="BO110" i="1"/>
  <c r="BO130" i="1"/>
  <c r="BO141" i="1"/>
  <c r="T168" i="1"/>
  <c r="T164" i="1"/>
  <c r="T165" i="1"/>
  <c r="AP47" i="1"/>
  <c r="AO169" i="1"/>
  <c r="AO147" i="1"/>
  <c r="AO136" i="1"/>
  <c r="AO116" i="1"/>
  <c r="BK147" i="1"/>
  <c r="AS131" i="1"/>
  <c r="BQ40" i="1"/>
  <c r="BP129" i="1"/>
  <c r="BP109" i="1"/>
  <c r="BP140" i="1"/>
  <c r="BO45" i="1"/>
  <c r="BN167" i="1"/>
  <c r="BN114" i="1"/>
  <c r="BN134" i="1"/>
  <c r="BN145" i="1"/>
  <c r="BN142" i="1"/>
  <c r="BP42" i="1"/>
  <c r="BO142" i="1" s="1"/>
  <c r="BO111" i="1"/>
  <c r="BO131" i="1"/>
  <c r="BO164" i="1"/>
  <c r="AS44" i="1"/>
  <c r="AR166" i="1"/>
  <c r="AR144" i="1"/>
  <c r="AR133" i="1"/>
  <c r="AR113" i="1"/>
  <c r="AS111" i="1"/>
  <c r="BP43" i="1"/>
  <c r="BO165" i="1"/>
  <c r="BO132" i="1"/>
  <c r="BO112" i="1"/>
  <c r="BO143" i="1"/>
  <c r="BP101" i="1"/>
  <c r="BP162" i="1" s="1"/>
  <c r="AR162" i="1"/>
  <c r="AR163" i="1"/>
  <c r="AR164" i="1"/>
  <c r="AS142" i="1"/>
  <c r="AQ46" i="1"/>
  <c r="AP168" i="1"/>
  <c r="AP146" i="1"/>
  <c r="AP115" i="1"/>
  <c r="AP135" i="1"/>
  <c r="AT43" i="1"/>
  <c r="AS165" i="1"/>
  <c r="AS143" i="1"/>
  <c r="AS132" i="1"/>
  <c r="AS112" i="1"/>
  <c r="BL146" i="1"/>
  <c r="T162" i="1"/>
  <c r="S151" i="1"/>
  <c r="AQ151" i="1" s="1"/>
  <c r="BO151" i="1" s="1"/>
  <c r="R153" i="1"/>
  <c r="AP153" i="1" s="1"/>
  <c r="BN153" i="1" s="1"/>
  <c r="R152" i="1"/>
  <c r="AP152" i="1" s="1"/>
  <c r="BN152" i="1" s="1"/>
  <c r="R156" i="1"/>
  <c r="AP156" i="1" s="1"/>
  <c r="BN156" i="1" s="1"/>
  <c r="R155" i="1"/>
  <c r="AP155" i="1" s="1"/>
  <c r="BN155" i="1" s="1"/>
  <c r="V29" i="1"/>
  <c r="V27" i="1"/>
  <c r="S144" i="1"/>
  <c r="S141" i="1"/>
  <c r="V32" i="1"/>
  <c r="AT92" i="1"/>
  <c r="BR92" i="1" s="1"/>
  <c r="V93" i="1"/>
  <c r="AT93" i="1" s="1"/>
  <c r="V94" i="1"/>
  <c r="R157" i="1"/>
  <c r="AP157" i="1" s="1"/>
  <c r="BN157" i="1" s="1"/>
  <c r="V26" i="1"/>
  <c r="S142" i="1"/>
  <c r="R158" i="1"/>
  <c r="AP158" i="1" s="1"/>
  <c r="BN158" i="1" s="1"/>
  <c r="V28" i="1"/>
  <c r="V30" i="1"/>
  <c r="R154" i="1"/>
  <c r="AP154" i="1" s="1"/>
  <c r="BN154" i="1" s="1"/>
  <c r="T140" i="1"/>
  <c r="U101" i="1"/>
  <c r="AS101" i="1" s="1"/>
  <c r="AS94" i="1"/>
  <c r="BQ94" i="1" s="1"/>
  <c r="V31" i="1"/>
  <c r="T135" i="1"/>
  <c r="T132" i="1"/>
  <c r="S143" i="1"/>
  <c r="S155" i="1"/>
  <c r="AQ155" i="1" s="1"/>
  <c r="BO155" i="1" s="1"/>
  <c r="T133" i="1"/>
  <c r="T134" i="1"/>
  <c r="T130" i="1"/>
  <c r="T136" i="1"/>
  <c r="S146" i="1"/>
  <c r="S152" i="1"/>
  <c r="AQ152" i="1" s="1"/>
  <c r="BO152" i="1" s="1"/>
  <c r="T131" i="1"/>
  <c r="S145" i="1"/>
  <c r="V40" i="1"/>
  <c r="U129" i="1"/>
  <c r="U109" i="1"/>
  <c r="S147" i="1"/>
  <c r="U46" i="1"/>
  <c r="U168" i="1" s="1"/>
  <c r="T115" i="1"/>
  <c r="U42" i="1"/>
  <c r="U164" i="1" s="1"/>
  <c r="T111" i="1"/>
  <c r="U43" i="1"/>
  <c r="U165" i="1" s="1"/>
  <c r="T112" i="1"/>
  <c r="U44" i="1"/>
  <c r="U166" i="1" s="1"/>
  <c r="T113" i="1"/>
  <c r="U45" i="1"/>
  <c r="U167" i="1" s="1"/>
  <c r="T114" i="1"/>
  <c r="U41" i="1"/>
  <c r="U163" i="1" s="1"/>
  <c r="T110" i="1"/>
  <c r="U47" i="1"/>
  <c r="U169" i="1" s="1"/>
  <c r="T116" i="1"/>
  <c r="BR93" i="1" l="1"/>
  <c r="AT140" i="1"/>
  <c r="AT129" i="1"/>
  <c r="AU129" i="1" s="1"/>
  <c r="AT109" i="1"/>
  <c r="AT141" i="1"/>
  <c r="AT110" i="1"/>
  <c r="AT130" i="1"/>
  <c r="AT131" i="1"/>
  <c r="AR46" i="1"/>
  <c r="AQ168" i="1"/>
  <c r="AQ146" i="1"/>
  <c r="AQ135" i="1"/>
  <c r="AQ115" i="1"/>
  <c r="AT44" i="1"/>
  <c r="AS166" i="1"/>
  <c r="AS133" i="1"/>
  <c r="AS113" i="1"/>
  <c r="BR40" i="1"/>
  <c r="BQ129" i="1"/>
  <c r="BQ109" i="1"/>
  <c r="BQ140" i="1"/>
  <c r="AS45" i="1"/>
  <c r="AR167" i="1"/>
  <c r="AR145" i="1"/>
  <c r="AR114" i="1"/>
  <c r="AR134" i="1"/>
  <c r="BQ42" i="1"/>
  <c r="BP111" i="1"/>
  <c r="BP164" i="1"/>
  <c r="BP131" i="1"/>
  <c r="BP142" i="1"/>
  <c r="BN47" i="1"/>
  <c r="BM147" i="1"/>
  <c r="BM169" i="1"/>
  <c r="BM116" i="1"/>
  <c r="BM136" i="1"/>
  <c r="BP165" i="1"/>
  <c r="BP112" i="1"/>
  <c r="BP132" i="1"/>
  <c r="BQ43" i="1"/>
  <c r="AT111" i="1"/>
  <c r="BN135" i="1"/>
  <c r="BN115" i="1"/>
  <c r="BO46" i="1"/>
  <c r="BN168" i="1"/>
  <c r="BQ101" i="1"/>
  <c r="BQ162" i="1" s="1"/>
  <c r="AS162" i="1"/>
  <c r="AS163" i="1"/>
  <c r="AS164" i="1"/>
  <c r="AT165" i="1"/>
  <c r="AU165" i="1" s="1"/>
  <c r="AT143" i="1"/>
  <c r="AT132" i="1"/>
  <c r="AT112" i="1"/>
  <c r="BO167" i="1"/>
  <c r="BO134" i="1"/>
  <c r="BP45" i="1"/>
  <c r="BO145" i="1"/>
  <c r="BO114" i="1"/>
  <c r="AT142" i="1"/>
  <c r="AQ47" i="1"/>
  <c r="AP169" i="1"/>
  <c r="AP147" i="1"/>
  <c r="AP136" i="1"/>
  <c r="AP116" i="1"/>
  <c r="BQ41" i="1"/>
  <c r="BP163" i="1"/>
  <c r="BP141" i="1"/>
  <c r="BP130" i="1"/>
  <c r="BP110" i="1"/>
  <c r="BQ44" i="1"/>
  <c r="BP144" i="1"/>
  <c r="BP166" i="1"/>
  <c r="BP113" i="1"/>
  <c r="BP133" i="1"/>
  <c r="BM146" i="1"/>
  <c r="T147" i="1"/>
  <c r="T151" i="1"/>
  <c r="AR151" i="1" s="1"/>
  <c r="BP151" i="1" s="1"/>
  <c r="T145" i="1"/>
  <c r="S157" i="1"/>
  <c r="AQ157" i="1" s="1"/>
  <c r="BO157" i="1" s="1"/>
  <c r="S158" i="1"/>
  <c r="AQ158" i="1" s="1"/>
  <c r="BO158" i="1" s="1"/>
  <c r="S156" i="1"/>
  <c r="AQ156" i="1" s="1"/>
  <c r="BO156" i="1" s="1"/>
  <c r="S154" i="1"/>
  <c r="AQ154" i="1" s="1"/>
  <c r="BO154" i="1" s="1"/>
  <c r="T143" i="1"/>
  <c r="U140" i="1"/>
  <c r="V101" i="1"/>
  <c r="AT101" i="1" s="1"/>
  <c r="AT94" i="1"/>
  <c r="BR94" i="1" s="1"/>
  <c r="T141" i="1"/>
  <c r="T144" i="1"/>
  <c r="T142" i="1"/>
  <c r="S153" i="1"/>
  <c r="AQ153" i="1" s="1"/>
  <c r="BO153" i="1" s="1"/>
  <c r="U136" i="1"/>
  <c r="U132" i="1"/>
  <c r="U134" i="1"/>
  <c r="U135" i="1"/>
  <c r="T146" i="1"/>
  <c r="U130" i="1"/>
  <c r="U133" i="1"/>
  <c r="U131" i="1"/>
  <c r="V129" i="1"/>
  <c r="V140" i="1"/>
  <c r="V109" i="1"/>
  <c r="V44" i="1"/>
  <c r="V166" i="1" s="1"/>
  <c r="W166" i="1" s="1"/>
  <c r="U113" i="1"/>
  <c r="V41" i="1"/>
  <c r="U110" i="1"/>
  <c r="V42" i="1"/>
  <c r="V164" i="1" s="1"/>
  <c r="W164" i="1" s="1"/>
  <c r="U111" i="1"/>
  <c r="V47" i="1"/>
  <c r="U116" i="1"/>
  <c r="V45" i="1"/>
  <c r="V167" i="1" s="1"/>
  <c r="W167" i="1" s="1"/>
  <c r="U114" i="1"/>
  <c r="V43" i="1"/>
  <c r="U112" i="1"/>
  <c r="V46" i="1"/>
  <c r="V168" i="1" s="1"/>
  <c r="W168" i="1" s="1"/>
  <c r="U115" i="1"/>
  <c r="BO168" i="1" l="1"/>
  <c r="BP46" i="1"/>
  <c r="BO135" i="1"/>
  <c r="BO146" i="1"/>
  <c r="BO115" i="1"/>
  <c r="BQ112" i="1"/>
  <c r="BQ165" i="1"/>
  <c r="BR43" i="1"/>
  <c r="BQ132" i="1"/>
  <c r="BR129" i="1"/>
  <c r="BR109" i="1"/>
  <c r="BR140" i="1"/>
  <c r="BR44" i="1"/>
  <c r="BQ113" i="1"/>
  <c r="BQ144" i="1"/>
  <c r="BQ166" i="1"/>
  <c r="BQ133" i="1"/>
  <c r="BN116" i="1"/>
  <c r="BN136" i="1"/>
  <c r="BO47" i="1"/>
  <c r="BN169" i="1"/>
  <c r="AT166" i="1"/>
  <c r="AU166" i="1" s="1"/>
  <c r="AT144" i="1"/>
  <c r="AT133" i="1"/>
  <c r="AT113" i="1"/>
  <c r="BP143" i="1"/>
  <c r="BR101" i="1"/>
  <c r="BR162" i="1" s="1"/>
  <c r="BS162" i="1" s="1"/>
  <c r="AT162" i="1"/>
  <c r="AU162" i="1" s="1"/>
  <c r="AT163" i="1"/>
  <c r="AU163" i="1" s="1"/>
  <c r="AT164" i="1"/>
  <c r="AU164" i="1" s="1"/>
  <c r="BR41" i="1"/>
  <c r="BQ163" i="1"/>
  <c r="BQ110" i="1"/>
  <c r="BQ130" i="1"/>
  <c r="BN146" i="1"/>
  <c r="BQ164" i="1"/>
  <c r="BR42" i="1"/>
  <c r="BQ111" i="1"/>
  <c r="BQ131" i="1"/>
  <c r="AS46" i="1"/>
  <c r="AR168" i="1"/>
  <c r="AR146" i="1"/>
  <c r="AR135" i="1"/>
  <c r="AR115" i="1"/>
  <c r="V165" i="1"/>
  <c r="W165" i="1" s="1"/>
  <c r="V169" i="1"/>
  <c r="W169" i="1" s="1"/>
  <c r="V163" i="1"/>
  <c r="W163" i="1" s="1"/>
  <c r="AR47" i="1"/>
  <c r="AQ169" i="1"/>
  <c r="AQ147" i="1"/>
  <c r="AQ116" i="1"/>
  <c r="AQ136" i="1"/>
  <c r="BP167" i="1"/>
  <c r="BQ45" i="1"/>
  <c r="BP114" i="1"/>
  <c r="BP134" i="1"/>
  <c r="AT45" i="1"/>
  <c r="AS167" i="1"/>
  <c r="AS114" i="1"/>
  <c r="AS134" i="1"/>
  <c r="AS144" i="1"/>
  <c r="V162" i="1"/>
  <c r="W162" i="1" s="1"/>
  <c r="T155" i="1"/>
  <c r="AR155" i="1" s="1"/>
  <c r="BP155" i="1" s="1"/>
  <c r="T158" i="1"/>
  <c r="AR158" i="1" s="1"/>
  <c r="BP158" i="1" s="1"/>
  <c r="BS129" i="1"/>
  <c r="T152" i="1"/>
  <c r="AR152" i="1" s="1"/>
  <c r="BP152" i="1" s="1"/>
  <c r="U142" i="1"/>
  <c r="T154" i="1"/>
  <c r="AR154" i="1" s="1"/>
  <c r="BP154" i="1" s="1"/>
  <c r="U143" i="1"/>
  <c r="T157" i="1"/>
  <c r="AR157" i="1" s="1"/>
  <c r="BP157" i="1" s="1"/>
  <c r="T153" i="1"/>
  <c r="AR153" i="1" s="1"/>
  <c r="BP153" i="1" s="1"/>
  <c r="U141" i="1"/>
  <c r="U145" i="1"/>
  <c r="U144" i="1"/>
  <c r="W140" i="1"/>
  <c r="T156" i="1"/>
  <c r="AR156" i="1" s="1"/>
  <c r="BP156" i="1" s="1"/>
  <c r="U151" i="1"/>
  <c r="AS151" i="1" s="1"/>
  <c r="BQ151" i="1" s="1"/>
  <c r="V116" i="1"/>
  <c r="V136" i="1"/>
  <c r="V147" i="1"/>
  <c r="V114" i="1"/>
  <c r="V134" i="1"/>
  <c r="V145" i="1"/>
  <c r="V110" i="1"/>
  <c r="V130" i="1"/>
  <c r="V141" i="1"/>
  <c r="V115" i="1"/>
  <c r="V135" i="1"/>
  <c r="V146" i="1"/>
  <c r="V111" i="1"/>
  <c r="V131" i="1"/>
  <c r="V142" i="1"/>
  <c r="V113" i="1"/>
  <c r="V133" i="1"/>
  <c r="V144" i="1"/>
  <c r="U146" i="1"/>
  <c r="U147" i="1"/>
  <c r="V112" i="1"/>
  <c r="V132" i="1"/>
  <c r="V143" i="1"/>
  <c r="V151" i="1"/>
  <c r="AT151" i="1" s="1"/>
  <c r="BR151" i="1" s="1"/>
  <c r="W129" i="1"/>
  <c r="BQ141" i="1" l="1"/>
  <c r="BR163" i="1"/>
  <c r="BS163" i="1" s="1"/>
  <c r="BR130" i="1"/>
  <c r="BS130" i="1" s="1"/>
  <c r="BR141" i="1"/>
  <c r="BR110" i="1"/>
  <c r="BQ143" i="1"/>
  <c r="BR143" i="1"/>
  <c r="BR112" i="1"/>
  <c r="BR165" i="1"/>
  <c r="BS165" i="1" s="1"/>
  <c r="BR132" i="1"/>
  <c r="AT167" i="1"/>
  <c r="AU167" i="1" s="1"/>
  <c r="AT145" i="1"/>
  <c r="AT134" i="1"/>
  <c r="AT114" i="1"/>
  <c r="BQ142" i="1"/>
  <c r="BR111" i="1"/>
  <c r="BR164" i="1"/>
  <c r="BS164" i="1" s="1"/>
  <c r="BR131" i="1"/>
  <c r="BR142" i="1"/>
  <c r="BR144" i="1"/>
  <c r="BR166" i="1"/>
  <c r="BS166" i="1" s="1"/>
  <c r="BR133" i="1"/>
  <c r="BR113" i="1"/>
  <c r="BQ46" i="1"/>
  <c r="BP168" i="1"/>
  <c r="BP115" i="1"/>
  <c r="BP135" i="1"/>
  <c r="BQ145" i="1"/>
  <c r="BR45" i="1"/>
  <c r="BQ167" i="1"/>
  <c r="BQ134" i="1"/>
  <c r="BQ114" i="1"/>
  <c r="BP145" i="1"/>
  <c r="AS145" i="1"/>
  <c r="AS47" i="1"/>
  <c r="AR169" i="1"/>
  <c r="AR136" i="1"/>
  <c r="AR116" i="1"/>
  <c r="AT46" i="1"/>
  <c r="AS146" i="1" s="1"/>
  <c r="AS168" i="1"/>
  <c r="AS115" i="1"/>
  <c r="AS135" i="1"/>
  <c r="BN147" i="1"/>
  <c r="BP47" i="1"/>
  <c r="BO136" i="1"/>
  <c r="BO169" i="1"/>
  <c r="BO116" i="1"/>
  <c r="BO147" i="1"/>
  <c r="U153" i="1"/>
  <c r="AS153" i="1" s="1"/>
  <c r="BQ153" i="1" s="1"/>
  <c r="BS131" i="1"/>
  <c r="AU131" i="1"/>
  <c r="BS132" i="1"/>
  <c r="AU132" i="1"/>
  <c r="BS133" i="1"/>
  <c r="AU133" i="1"/>
  <c r="BS140" i="1"/>
  <c r="AU140" i="1"/>
  <c r="AU130" i="1"/>
  <c r="AU134" i="1"/>
  <c r="U154" i="1"/>
  <c r="AS154" i="1" s="1"/>
  <c r="BQ154" i="1" s="1"/>
  <c r="U158" i="1"/>
  <c r="AS158" i="1" s="1"/>
  <c r="BQ158" i="1" s="1"/>
  <c r="U155" i="1"/>
  <c r="AS155" i="1" s="1"/>
  <c r="BQ155" i="1" s="1"/>
  <c r="U152" i="1"/>
  <c r="AS152" i="1" s="1"/>
  <c r="BQ152" i="1" s="1"/>
  <c r="W144" i="1"/>
  <c r="U156" i="1"/>
  <c r="AS156" i="1" s="1"/>
  <c r="BQ156" i="1" s="1"/>
  <c r="U157" i="1"/>
  <c r="AS157" i="1" s="1"/>
  <c r="BQ157" i="1" s="1"/>
  <c r="W146" i="1"/>
  <c r="W141" i="1"/>
  <c r="W143" i="1"/>
  <c r="W142" i="1"/>
  <c r="W145" i="1"/>
  <c r="V155" i="1"/>
  <c r="AT155" i="1" s="1"/>
  <c r="BR155" i="1" s="1"/>
  <c r="W133" i="1"/>
  <c r="W147" i="1"/>
  <c r="V157" i="1"/>
  <c r="AT157" i="1" s="1"/>
  <c r="BR157" i="1" s="1"/>
  <c r="W135" i="1"/>
  <c r="V152" i="1"/>
  <c r="AT152" i="1" s="1"/>
  <c r="BR152" i="1" s="1"/>
  <c r="W130" i="1"/>
  <c r="V158" i="1"/>
  <c r="AT158" i="1" s="1"/>
  <c r="BR158" i="1" s="1"/>
  <c r="W136" i="1"/>
  <c r="V154" i="1"/>
  <c r="AT154" i="1" s="1"/>
  <c r="BR154" i="1" s="1"/>
  <c r="W132" i="1"/>
  <c r="V153" i="1"/>
  <c r="AT153" i="1" s="1"/>
  <c r="BR153" i="1" s="1"/>
  <c r="W131" i="1"/>
  <c r="V156" i="1"/>
  <c r="AT156" i="1" s="1"/>
  <c r="BR156" i="1" s="1"/>
  <c r="W134" i="1"/>
  <c r="AU135" i="1" l="1"/>
  <c r="BP146" i="1"/>
  <c r="BQ168" i="1"/>
  <c r="BR46" i="1"/>
  <c r="BQ146" i="1"/>
  <c r="BQ135" i="1"/>
  <c r="BQ115" i="1"/>
  <c r="BP116" i="1"/>
  <c r="BQ47" i="1"/>
  <c r="BP169" i="1"/>
  <c r="BP136" i="1"/>
  <c r="AT168" i="1"/>
  <c r="AU168" i="1" s="1"/>
  <c r="AT146" i="1"/>
  <c r="AU146" i="1" s="1"/>
  <c r="AT115" i="1"/>
  <c r="AT135" i="1"/>
  <c r="AT47" i="1"/>
  <c r="AS169" i="1"/>
  <c r="AS147" i="1"/>
  <c r="AS136" i="1"/>
  <c r="AS116" i="1"/>
  <c r="AR147" i="1"/>
  <c r="BR134" i="1"/>
  <c r="BS134" i="1" s="1"/>
  <c r="BR145" i="1"/>
  <c r="BR167" i="1"/>
  <c r="BS167" i="1" s="1"/>
  <c r="BR114" i="1"/>
  <c r="BS145" i="1"/>
  <c r="AU145" i="1"/>
  <c r="BS143" i="1"/>
  <c r="AU143" i="1"/>
  <c r="BS144" i="1"/>
  <c r="AU144" i="1"/>
  <c r="BS142" i="1"/>
  <c r="AU142" i="1"/>
  <c r="BS141" i="1"/>
  <c r="AU141" i="1"/>
  <c r="BP147" i="1" l="1"/>
  <c r="BQ116" i="1"/>
  <c r="BQ136" i="1"/>
  <c r="BR47" i="1"/>
  <c r="BQ169" i="1"/>
  <c r="AT169" i="1"/>
  <c r="AU169" i="1" s="1"/>
  <c r="AT147" i="1"/>
  <c r="AU147" i="1" s="1"/>
  <c r="AT136" i="1"/>
  <c r="AU136" i="1" s="1"/>
  <c r="AT116" i="1"/>
  <c r="BR168" i="1"/>
  <c r="BS168" i="1" s="1"/>
  <c r="BR146" i="1"/>
  <c r="BS146" i="1" s="1"/>
  <c r="BR115" i="1"/>
  <c r="BR135" i="1"/>
  <c r="BS135" i="1" s="1"/>
  <c r="BR147" i="1" l="1"/>
  <c r="BR116" i="1"/>
  <c r="BR136" i="1"/>
  <c r="BS136" i="1" s="1"/>
  <c r="BR169" i="1"/>
  <c r="BS169" i="1" s="1"/>
  <c r="BQ147" i="1"/>
  <c r="BS147" i="1" s="1"/>
</calcChain>
</file>

<file path=xl/sharedStrings.xml><?xml version="1.0" encoding="utf-8"?>
<sst xmlns="http://schemas.openxmlformats.org/spreadsheetml/2006/main" count="99" uniqueCount="63">
  <si>
    <t>M1 value</t>
  </si>
  <si>
    <t>year</t>
  </si>
  <si>
    <t xml:space="preserve">This is not useful in explaining long lived individuals unless we invoke low values for M throughout life. </t>
  </si>
  <si>
    <t>We need minimally a two part curve with initially higher M and lower M in later life</t>
  </si>
  <si>
    <t>M2 value</t>
  </si>
  <si>
    <t>The purpose is to estimate survival of oysters from an intital density of convenience (oyster per unit area). Herein we set that value in cell B10 for young of the year (spat)</t>
  </si>
  <si>
    <t>M3 value</t>
  </si>
  <si>
    <t>What we now have is a mix of demographics from those that have many age classes represented to others with very few - so this gives us fodder for exploration</t>
  </si>
  <si>
    <t>Now add a growth curve so that the demograophic can be turned into biomass, shell mass, physiological rates and more</t>
  </si>
  <si>
    <t xml:space="preserve">What growth curve to use? Don’t make it complicated in the first instance, but you can change it in subsequent exploration. </t>
  </si>
  <si>
    <t>length (mm)</t>
  </si>
  <si>
    <t>Piankatank</t>
  </si>
  <si>
    <t>shell length v dry shell weight</t>
  </si>
  <si>
    <t>shell length v dry meat weight</t>
  </si>
  <si>
    <t>a</t>
  </si>
  <si>
    <t>b</t>
  </si>
  <si>
    <t>r^2</t>
  </si>
  <si>
    <t xml:space="preserve">n </t>
  </si>
  <si>
    <t>DSW=aSL^b and DMW = aSL^b respectively</t>
  </si>
  <si>
    <t>we can also use this to estimate filtration rate of the demographic by age class</t>
  </si>
  <si>
    <t>Try a simple plot - any way you look at it the early year classes are a very modest part of the total</t>
  </si>
  <si>
    <t xml:space="preserve">This creates for you an interesting set of demographic plots in terms of shell weight by age class - note how the absolute values and distribution changes. </t>
  </si>
  <si>
    <t>Column A is the mortality rate as a simple proportion of the density lost with each increment year. Thus 0.1 is a loss of 10% of the oysters in one year</t>
  </si>
  <si>
    <t>Now you have the opportunity to ask how this all interacts with the demographic on lines 40-47</t>
  </si>
  <si>
    <t xml:space="preserve">This is a decay curve and the demographic does not fit that which we know to be the case for the few populations we see with many old oyster represented. </t>
  </si>
  <si>
    <t>We need to kill these oysters at about age 20 so let us add in an additional increase in M around 12 years of age (fits with Lockwood &amp; Mann). So the next part includes M3 that is applied from year 12 onwards</t>
  </si>
  <si>
    <t>The first series wherein M increases by units of 0.05 with each line portrays decreasing numbers with years - note that at M&gt;0.45 all oysters are dead by year 7</t>
  </si>
  <si>
    <t>What is the best value for M1? An eight year mean for cumulative mortality from YOY to two years old  (60mm) is 58%. Thus survival = 42%. Set M1 at 0.35</t>
  </si>
  <si>
    <t>Now we are going to use a mix of M throughout the life span, starting with M1 =0.35 for years 1 and 2 (values in red), then reducing to M2 at year 3 onwards</t>
  </si>
  <si>
    <t>Simply reducing M from year 3 onwards results in respresentation through year 20 of &gt;1 oyster per unit area - this range of M2 is all plausible.</t>
  </si>
  <si>
    <t>Again, I am copying age and density through age 11 from the above table and post it below in red and blue</t>
  </si>
  <si>
    <t xml:space="preserve">So we invoke M3 at 0.4 and kill the majority of oysters by age 18. Again, you can change values for M3 in cells A40-A47 as you wish and see what happens. </t>
  </si>
  <si>
    <t xml:space="preserve">Now consider this in terms of PRODUCTION of shell and shell addition to the underlying reef from the MORTALITY portion. </t>
  </si>
  <si>
    <t>PRODUCTION = addition of live shell = increment IN THE SURVIVING COMPONENT = (weight @ t1 - weight @ t0) where (t1-t0) is one year</t>
  </si>
  <si>
    <r>
      <t xml:space="preserve">Consider for example how the mass of </t>
    </r>
    <r>
      <rPr>
        <b/>
        <sz val="12"/>
        <color theme="1"/>
        <rFont val="Calibri"/>
        <family val="2"/>
        <scheme val="minor"/>
      </rPr>
      <t>"living shell" - standing stock associated with live oysters</t>
    </r>
    <r>
      <rPr>
        <sz val="12"/>
        <color theme="1"/>
        <rFont val="Calibri"/>
        <family val="2"/>
        <scheme val="minor"/>
      </rPr>
      <t xml:space="preserve"> -varies with these demographics thus by multiplying lines 40-47 by line 81</t>
    </r>
  </si>
  <si>
    <t>series</t>
  </si>
  <si>
    <t>SHELL PRODUCTION</t>
  </si>
  <si>
    <t>SHELL LOSS TO MORTALITY</t>
  </si>
  <si>
    <t>PRODUCTION/LOSS</t>
  </si>
  <si>
    <t>TOTAL</t>
  </si>
  <si>
    <t>production can occur even when standing shell stock decreases</t>
  </si>
  <si>
    <t>note the TOTAL columns match so I have the math correct</t>
  </si>
  <si>
    <t>shell weight (DSW, g)</t>
  </si>
  <si>
    <t>dry meat (DMW, g)</t>
  </si>
  <si>
    <t>All units are in g/m^2</t>
  </si>
  <si>
    <t xml:space="preserve">I have set the value of M2 at 0.05 through 0.12 to find a match to the observed demographic in Lockwood and Mann. This file is set up so you can change this value cells A25-A32 if you want to play with it. </t>
  </si>
  <si>
    <t>SHELL LOSS TO MORTALITY is the rate of addition to the underlying reef structure</t>
  </si>
  <si>
    <t xml:space="preserve">base run </t>
  </si>
  <si>
    <t>base run</t>
  </si>
  <si>
    <t>base +1</t>
  </si>
  <si>
    <t xml:space="preserve"> (DMW, g)</t>
  </si>
  <si>
    <t xml:space="preserve"> (DSW, g)</t>
  </si>
  <si>
    <t>SL (mm)</t>
  </si>
  <si>
    <r>
      <t>Use Fig 1</t>
    </r>
    <r>
      <rPr>
        <i/>
        <sz val="12"/>
        <color theme="1"/>
        <rFont val="Calibri"/>
        <family val="2"/>
        <scheme val="minor"/>
      </rPr>
      <t>b</t>
    </r>
    <r>
      <rPr>
        <sz val="12"/>
        <color theme="1"/>
        <rFont val="Calibri"/>
        <family val="2"/>
        <scheme val="minor"/>
      </rPr>
      <t xml:space="preserve"> of Lockwood and Mann for the descriptor SL (mm) = 44.18 x </t>
    </r>
    <r>
      <rPr>
        <vertAlign val="superscript"/>
        <sz val="12"/>
        <color theme="1"/>
        <rFont val="Calibri"/>
        <family val="2"/>
        <scheme val="minor"/>
      </rPr>
      <t>0.46</t>
    </r>
    <r>
      <rPr>
        <sz val="12"/>
        <color theme="1"/>
        <rFont val="Calibri"/>
        <family val="2"/>
        <scheme val="minor"/>
      </rPr>
      <t>, r^</t>
    </r>
    <r>
      <rPr>
        <vertAlign val="superscript"/>
        <sz val="12"/>
        <color theme="1"/>
        <rFont val="Calibri"/>
        <family val="2"/>
        <scheme val="minor"/>
      </rPr>
      <t>2</t>
    </r>
    <r>
      <rPr>
        <sz val="12"/>
        <color theme="1"/>
        <rFont val="Calibri"/>
        <family val="2"/>
        <scheme val="minor"/>
      </rPr>
      <t xml:space="preserve"> = 0.72, n =  108, where x is age (y).  </t>
    </r>
  </si>
  <si>
    <t>Estimate biomass as dry tissue weight using the allometric relationship taken from current day Piankatank River oysters</t>
  </si>
  <si>
    <t>Then do the same for shell weight  using the allometric relationship taken from current day Piankatank River oysters - high n value but a large extrapolation</t>
  </si>
  <si>
    <t>SHELL LOSS</t>
  </si>
  <si>
    <t>LIVING SHELL VALUE</t>
  </si>
  <si>
    <t>if, for example we employ the Powell et al estimator or 2.5 L/g dry wt/hr then convert the DMW line above to liters F(L/h)</t>
  </si>
  <si>
    <t xml:space="preserve">TOTAL </t>
  </si>
  <si>
    <t>F (L/h/OYSTER)</t>
  </si>
  <si>
    <t>FILTRATION (L/h)</t>
  </si>
  <si>
    <t>summary table on next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</si>
</sst>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E+00"/>
  </numFmts>
  <fonts count="11" x14ac:knownFonts="1">
    <font>
      <sz val="12"/>
      <color theme="1"/>
      <name val="Calibri"/>
      <family val="2"/>
      <scheme val="minor"/>
    </font>
    <font>
      <sz val="12"/>
      <color rgb="FFFF0000"/>
      <name val="Calibri"/>
      <family val="2"/>
      <scheme val="minor"/>
    </font>
    <font>
      <sz val="12"/>
      <color theme="4"/>
      <name val="Calibri"/>
      <family val="2"/>
      <scheme val="minor"/>
    </font>
    <font>
      <b/>
      <sz val="12"/>
      <color theme="1"/>
      <name val="Calibri"/>
      <family val="2"/>
      <scheme val="minor"/>
    </font>
    <font>
      <b/>
      <i/>
      <sz val="12"/>
      <color theme="1"/>
      <name val="Calibri"/>
      <family val="2"/>
      <scheme val="minor"/>
    </font>
    <font>
      <sz val="12"/>
      <color theme="9" tint="-0.499984740745262"/>
      <name val="Calibri"/>
      <family val="2"/>
      <scheme val="minor"/>
    </font>
    <font>
      <sz val="12"/>
      <color rgb="FF0070C0"/>
      <name val="Calibri"/>
      <family val="2"/>
      <scheme val="minor"/>
    </font>
    <font>
      <i/>
      <u/>
      <sz val="12"/>
      <color rgb="FF0070C0"/>
      <name val="Calibri"/>
      <family val="2"/>
      <scheme val="minor"/>
    </font>
    <font>
      <i/>
      <u/>
      <sz val="12"/>
      <color theme="1"/>
      <name val="Calibri"/>
      <family val="2"/>
      <scheme val="minor"/>
    </font>
    <font>
      <i/>
      <sz val="12"/>
      <color theme="1"/>
      <name val="Calibri"/>
      <family val="2"/>
      <scheme val="minor"/>
    </font>
    <font>
      <vertAlign val="superscript"/>
      <sz val="12"/>
      <color theme="1"/>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38">
    <xf numFmtId="0" fontId="0" fillId="0" borderId="0" xfId="0"/>
    <xf numFmtId="164" fontId="0" fillId="0" borderId="0" xfId="0" applyNumberFormat="1"/>
    <xf numFmtId="0" fontId="1" fillId="0" borderId="0" xfId="0" applyFont="1"/>
    <xf numFmtId="164" fontId="1" fillId="0" borderId="0" xfId="0" applyNumberFormat="1" applyFont="1"/>
    <xf numFmtId="164" fontId="2" fillId="0" borderId="0" xfId="0" applyNumberFormat="1" applyFont="1"/>
    <xf numFmtId="0" fontId="0" fillId="0" borderId="1" xfId="0" applyBorder="1"/>
    <xf numFmtId="0" fontId="0" fillId="0" borderId="5"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165" fontId="0" fillId="0" borderId="6" xfId="0" applyNumberFormat="1" applyBorder="1" applyAlignment="1">
      <alignment horizontal="center"/>
    </xf>
    <xf numFmtId="2" fontId="0" fillId="0" borderId="7" xfId="0" applyNumberFormat="1" applyBorder="1" applyAlignment="1">
      <alignment horizontal="center"/>
    </xf>
    <xf numFmtId="2" fontId="0" fillId="0" borderId="8" xfId="0" applyNumberFormat="1" applyBorder="1" applyAlignment="1">
      <alignment horizontal="center"/>
    </xf>
    <xf numFmtId="0" fontId="0" fillId="0" borderId="6" xfId="0" applyNumberFormat="1" applyBorder="1" applyAlignment="1">
      <alignment horizontal="center"/>
    </xf>
    <xf numFmtId="1" fontId="0" fillId="0" borderId="8" xfId="0" applyNumberFormat="1" applyBorder="1" applyAlignment="1">
      <alignment horizontal="center"/>
    </xf>
    <xf numFmtId="1" fontId="0" fillId="0" borderId="0" xfId="0" applyNumberFormat="1"/>
    <xf numFmtId="164" fontId="0" fillId="0" borderId="0" xfId="0" applyNumberFormat="1" applyFont="1"/>
    <xf numFmtId="0" fontId="4" fillId="0" borderId="0" xfId="0" applyFont="1"/>
    <xf numFmtId="164" fontId="4" fillId="0" borderId="0" xfId="0" applyNumberFormat="1" applyFont="1"/>
    <xf numFmtId="0" fontId="0" fillId="0" borderId="0" xfId="0" applyFont="1"/>
    <xf numFmtId="0" fontId="5" fillId="0" borderId="0" xfId="0" applyFont="1"/>
    <xf numFmtId="164" fontId="5" fillId="0" borderId="0" xfId="0" applyNumberFormat="1" applyFont="1"/>
    <xf numFmtId="164" fontId="6" fillId="0" borderId="0" xfId="0" applyNumberFormat="1" applyFont="1"/>
    <xf numFmtId="164" fontId="7" fillId="0" borderId="0" xfId="0" applyNumberFormat="1" applyFont="1"/>
    <xf numFmtId="164" fontId="8" fillId="0" borderId="0" xfId="0" applyNumberFormat="1" applyFont="1"/>
    <xf numFmtId="1" fontId="1" fillId="0" borderId="0" xfId="0" applyNumberFormat="1" applyFont="1"/>
    <xf numFmtId="1" fontId="2" fillId="0" borderId="0" xfId="0" applyNumberFormat="1" applyFont="1"/>
    <xf numFmtId="1" fontId="6" fillId="0" borderId="0" xfId="0" applyNumberFormat="1" applyFont="1"/>
    <xf numFmtId="1" fontId="3" fillId="0" borderId="0" xfId="0" applyNumberFormat="1" applyFont="1"/>
    <xf numFmtId="1" fontId="0" fillId="0" borderId="0" xfId="0" applyNumberFormat="1" applyFont="1"/>
    <xf numFmtId="0" fontId="4" fillId="2" borderId="0" xfId="0" applyFont="1" applyFill="1"/>
    <xf numFmtId="0" fontId="0" fillId="2" borderId="0" xfId="0" applyFill="1"/>
    <xf numFmtId="0" fontId="6" fillId="0" borderId="0" xfId="0" applyFont="1"/>
    <xf numFmtId="0" fontId="5" fillId="0" borderId="0" xfId="0" applyFont="1" applyAlignment="1">
      <alignment horizontal="center"/>
    </xf>
    <xf numFmtId="0" fontId="0" fillId="0" borderId="0" xfId="0"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live shell weight: #1 </a:t>
            </a:r>
          </a:p>
        </c:rich>
      </c:tx>
      <c:layout>
        <c:manualLayout>
          <c:xMode val="edge"/>
          <c:yMode val="edge"/>
          <c:x val="0.3707570957957671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634921691796495"/>
          <c:y val="9.6165196317311283E-2"/>
          <c:w val="0.83816675529222262"/>
          <c:h val="0.64725967479532065"/>
        </c:manualLayout>
      </c:layout>
      <c:lineChart>
        <c:grouping val="standard"/>
        <c:varyColors val="0"/>
        <c:ser>
          <c:idx val="1"/>
          <c:order val="0"/>
          <c:tx>
            <c:v>1</c:v>
          </c:tx>
          <c:spPr>
            <a:ln w="28575" cap="rnd">
              <a:solidFill>
                <a:schemeClr val="accent2"/>
              </a:solidFill>
              <a:round/>
            </a:ln>
            <a:effectLst/>
          </c:spPr>
          <c:marker>
            <c:symbol val="none"/>
          </c:marker>
          <c:cat>
            <c:numRef>
              <c:f>Sheet1!$B$107:$V$107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Sheet1!$B$109:$V$109</c:f>
              <c:numCache>
                <c:formatCode>0</c:formatCode>
                <c:ptCount val="21"/>
                <c:pt idx="0">
                  <c:v>218.88539022942592</c:v>
                </c:pt>
                <c:pt idx="1">
                  <c:v>927.59671368073793</c:v>
                </c:pt>
                <c:pt idx="2">
                  <c:v>1541.2824156363836</c:v>
                </c:pt>
                <c:pt idx="3">
                  <c:v>2535.3749682262064</c:v>
                </c:pt>
                <c:pt idx="4">
                  <c:v>3555.8145264685677</c:v>
                </c:pt>
                <c:pt idx="5">
                  <c:v>4569.6581070685115</c:v>
                </c:pt>
                <c:pt idx="6">
                  <c:v>5556.7733064833083</c:v>
                </c:pt>
                <c:pt idx="7">
                  <c:v>6504.2254366197139</c:v>
                </c:pt>
                <c:pt idx="8">
                  <c:v>7403.6040887649242</c:v>
                </c:pt>
                <c:pt idx="9">
                  <c:v>8249.5425119362753</c:v>
                </c:pt>
                <c:pt idx="10">
                  <c:v>9038.8129735728126</c:v>
                </c:pt>
                <c:pt idx="11">
                  <c:v>9769.7347097165894</c:v>
                </c:pt>
                <c:pt idx="12">
                  <c:v>6594.7998922919687</c:v>
                </c:pt>
                <c:pt idx="13">
                  <c:v>4409.8366498923115</c:v>
                </c:pt>
                <c:pt idx="14">
                  <c:v>2925.1855771792239</c:v>
                </c:pt>
                <c:pt idx="15">
                  <c:v>1926.9763140385608</c:v>
                </c:pt>
                <c:pt idx="16">
                  <c:v>1261.7691942324072</c:v>
                </c:pt>
                <c:pt idx="17">
                  <c:v>821.82977143534617</c:v>
                </c:pt>
                <c:pt idx="18">
                  <c:v>532.77703157579379</c:v>
                </c:pt>
                <c:pt idx="19">
                  <c:v>343.94683863788998</c:v>
                </c:pt>
                <c:pt idx="20">
                  <c:v>221.21059538845401</c:v>
                </c:pt>
              </c:numCache>
            </c:numRef>
          </c:val>
          <c:smooth val="0"/>
          <c:extLst>
            <c:ext xmlns:c16="http://schemas.microsoft.com/office/drawing/2014/chart" uri="{C3380CC4-5D6E-409C-BE32-E72D297353CC}">
              <c16:uniqueId val="{00000001-E139-E34A-A4F3-61064165B24D}"/>
            </c:ext>
          </c:extLst>
        </c:ser>
        <c:ser>
          <c:idx val="2"/>
          <c:order val="1"/>
          <c:tx>
            <c:v>2</c:v>
          </c:tx>
          <c:spPr>
            <a:ln w="28575" cap="rnd">
              <a:solidFill>
                <a:schemeClr val="accent3"/>
              </a:solidFill>
              <a:round/>
            </a:ln>
            <a:effectLst/>
          </c:spPr>
          <c:marker>
            <c:symbol val="none"/>
          </c:marker>
          <c:cat>
            <c:numRef>
              <c:f>Sheet1!$B$107:$V$107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Sheet1!$B$110:$V$110</c:f>
              <c:numCache>
                <c:formatCode>0</c:formatCode>
                <c:ptCount val="21"/>
                <c:pt idx="0">
                  <c:v>218.88539022942592</c:v>
                </c:pt>
                <c:pt idx="1">
                  <c:v>927.59671368073793</c:v>
                </c:pt>
                <c:pt idx="2">
                  <c:v>1541.2824156363836</c:v>
                </c:pt>
                <c:pt idx="3">
                  <c:v>2508.6868106659308</c:v>
                </c:pt>
                <c:pt idx="4">
                  <c:v>3481.3492693491708</c:v>
                </c:pt>
                <c:pt idx="5">
                  <c:v>4426.8667843142057</c:v>
                </c:pt>
                <c:pt idx="6">
                  <c:v>5326.472301461903</c:v>
                </c:pt>
                <c:pt idx="7">
                  <c:v>6169.0292164009325</c:v>
                </c:pt>
                <c:pt idx="8">
                  <c:v>6948.1418539374381</c:v>
                </c:pt>
                <c:pt idx="9">
                  <c:v>7660.5438535996045</c:v>
                </c:pt>
                <c:pt idx="10">
                  <c:v>8305.1099575970693</c:v>
                </c:pt>
                <c:pt idx="11">
                  <c:v>8882.2093625858142</c:v>
                </c:pt>
                <c:pt idx="12">
                  <c:v>5995.6994829591322</c:v>
                </c:pt>
                <c:pt idx="13">
                  <c:v>4009.2278391338032</c:v>
                </c:pt>
                <c:pt idx="14">
                  <c:v>2659.4489505514948</c:v>
                </c:pt>
                <c:pt idx="15">
                  <c:v>1751.9213741814001</c:v>
                </c:pt>
                <c:pt idx="16">
                  <c:v>1147.144572849774</c:v>
                </c:pt>
                <c:pt idx="17">
                  <c:v>747.17116760958072</c:v>
                </c:pt>
                <c:pt idx="18">
                  <c:v>484.37724038982344</c:v>
                </c:pt>
                <c:pt idx="19">
                  <c:v>312.70120644554146</c:v>
                </c:pt>
                <c:pt idx="20">
                  <c:v>201.11485929176337</c:v>
                </c:pt>
              </c:numCache>
            </c:numRef>
          </c:val>
          <c:smooth val="0"/>
          <c:extLst>
            <c:ext xmlns:c16="http://schemas.microsoft.com/office/drawing/2014/chart" uri="{C3380CC4-5D6E-409C-BE32-E72D297353CC}">
              <c16:uniqueId val="{00000002-E139-E34A-A4F3-61064165B24D}"/>
            </c:ext>
          </c:extLst>
        </c:ser>
        <c:ser>
          <c:idx val="3"/>
          <c:order val="2"/>
          <c:tx>
            <c:v>3</c:v>
          </c:tx>
          <c:spPr>
            <a:ln w="28575" cap="rnd">
              <a:solidFill>
                <a:schemeClr val="accent4"/>
              </a:solidFill>
              <a:round/>
            </a:ln>
            <a:effectLst/>
          </c:spPr>
          <c:marker>
            <c:symbol val="none"/>
          </c:marker>
          <c:cat>
            <c:numRef>
              <c:f>Sheet1!$B$107:$V$107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Sheet1!$B$111:$V$111</c:f>
              <c:numCache>
                <c:formatCode>0</c:formatCode>
                <c:ptCount val="21"/>
                <c:pt idx="0">
                  <c:v>218.88539022942592</c:v>
                </c:pt>
                <c:pt idx="1">
                  <c:v>927.59671368073793</c:v>
                </c:pt>
                <c:pt idx="2">
                  <c:v>1541.2824156363836</c:v>
                </c:pt>
                <c:pt idx="3">
                  <c:v>2481.9986531056547</c:v>
                </c:pt>
                <c:pt idx="4">
                  <c:v>3407.6720043686032</c:v>
                </c:pt>
                <c:pt idx="5">
                  <c:v>4287.08148246369</c:v>
                </c:pt>
                <c:pt idx="6">
                  <c:v>5103.4052114752758</c:v>
                </c:pt>
                <c:pt idx="7">
                  <c:v>5847.7971842793668</c:v>
                </c:pt>
                <c:pt idx="8">
                  <c:v>6516.2726302164947</c:v>
                </c:pt>
                <c:pt idx="9">
                  <c:v>7107.9647890950464</c:v>
                </c:pt>
                <c:pt idx="10">
                  <c:v>7624.0572078068662</c:v>
                </c:pt>
                <c:pt idx="11">
                  <c:v>8067.0892226863416</c:v>
                </c:pt>
                <c:pt idx="12">
                  <c:v>5445.474285393866</c:v>
                </c:pt>
                <c:pt idx="13">
                  <c:v>3641.3010966175452</c:v>
                </c:pt>
                <c:pt idx="14">
                  <c:v>2415.3913842256825</c:v>
                </c:pt>
                <c:pt idx="15">
                  <c:v>1591.147591744922</c:v>
                </c:pt>
                <c:pt idx="16">
                  <c:v>1041.8711429478683</c:v>
                </c:pt>
                <c:pt idx="17">
                  <c:v>678.60328750126155</c:v>
                </c:pt>
                <c:pt idx="18">
                  <c:v>439.92595267150165</c:v>
                </c:pt>
                <c:pt idx="19">
                  <c:v>284.00462423951024</c:v>
                </c:pt>
                <c:pt idx="20">
                  <c:v>182.65855348430375</c:v>
                </c:pt>
              </c:numCache>
            </c:numRef>
          </c:val>
          <c:smooth val="0"/>
          <c:extLst>
            <c:ext xmlns:c16="http://schemas.microsoft.com/office/drawing/2014/chart" uri="{C3380CC4-5D6E-409C-BE32-E72D297353CC}">
              <c16:uniqueId val="{00000003-E139-E34A-A4F3-61064165B24D}"/>
            </c:ext>
          </c:extLst>
        </c:ser>
        <c:ser>
          <c:idx val="4"/>
          <c:order val="3"/>
          <c:tx>
            <c:v>4</c:v>
          </c:tx>
          <c:spPr>
            <a:ln w="28575" cap="rnd">
              <a:solidFill>
                <a:schemeClr val="accent5"/>
              </a:solidFill>
              <a:round/>
            </a:ln>
            <a:effectLst/>
          </c:spPr>
          <c:marker>
            <c:symbol val="none"/>
          </c:marker>
          <c:cat>
            <c:numRef>
              <c:f>Sheet1!$B$107:$V$107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Sheet1!$B$112:$V$112</c:f>
              <c:numCache>
                <c:formatCode>0</c:formatCode>
                <c:ptCount val="21"/>
                <c:pt idx="0">
                  <c:v>218.88539022942592</c:v>
                </c:pt>
                <c:pt idx="1">
                  <c:v>927.59671368073793</c:v>
                </c:pt>
                <c:pt idx="2">
                  <c:v>1541.2824156363836</c:v>
                </c:pt>
                <c:pt idx="3">
                  <c:v>2455.3104955453796</c:v>
                </c:pt>
                <c:pt idx="4">
                  <c:v>3334.782731526866</c:v>
                </c:pt>
                <c:pt idx="5">
                  <c:v>4150.2702225711801</c:v>
                </c:pt>
                <c:pt idx="6">
                  <c:v>4887.4189450118593</c:v>
                </c:pt>
                <c:pt idx="7">
                  <c:v>5540.0884155323465</c:v>
                </c:pt>
                <c:pt idx="8">
                  <c:v>6107.0084222757814</c:v>
                </c:pt>
                <c:pt idx="9">
                  <c:v>6589.9090278885878</c:v>
                </c:pt>
                <c:pt idx="10">
                  <c:v>6992.3824923278253</c:v>
                </c:pt>
                <c:pt idx="11">
                  <c:v>7319.1520504611144</c:v>
                </c:pt>
                <c:pt idx="12">
                  <c:v>4940.5991655068919</c:v>
                </c:pt>
                <c:pt idx="13">
                  <c:v>3303.6992218588289</c:v>
                </c:pt>
                <c:pt idx="14">
                  <c:v>2191.4492717900707</c:v>
                </c:pt>
                <c:pt idx="15">
                  <c:v>1443.6249354916692</c:v>
                </c:pt>
                <c:pt idx="16">
                  <c:v>945.27444803490391</c:v>
                </c:pt>
                <c:pt idx="17">
                  <c:v>615.68683648580804</c:v>
                </c:pt>
                <c:pt idx="18">
                  <c:v>399.1383818455472</c:v>
                </c:pt>
                <c:pt idx="19">
                  <c:v>257.673241297169</c:v>
                </c:pt>
                <c:pt idx="20">
                  <c:v>165.72343373979848</c:v>
                </c:pt>
              </c:numCache>
            </c:numRef>
          </c:val>
          <c:smooth val="0"/>
          <c:extLst>
            <c:ext xmlns:c16="http://schemas.microsoft.com/office/drawing/2014/chart" uri="{C3380CC4-5D6E-409C-BE32-E72D297353CC}">
              <c16:uniqueId val="{00000004-E139-E34A-A4F3-61064165B24D}"/>
            </c:ext>
          </c:extLst>
        </c:ser>
        <c:ser>
          <c:idx val="5"/>
          <c:order val="4"/>
          <c:tx>
            <c:v>5</c:v>
          </c:tx>
          <c:spPr>
            <a:ln w="28575" cap="rnd">
              <a:solidFill>
                <a:schemeClr val="accent6"/>
              </a:solidFill>
              <a:round/>
            </a:ln>
            <a:effectLst/>
          </c:spPr>
          <c:marker>
            <c:symbol val="none"/>
          </c:marker>
          <c:cat>
            <c:numRef>
              <c:f>Sheet1!$B$107:$V$107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Sheet1!$B$113:$V$113</c:f>
              <c:numCache>
                <c:formatCode>0</c:formatCode>
                <c:ptCount val="21"/>
                <c:pt idx="0">
                  <c:v>218.88539022942592</c:v>
                </c:pt>
                <c:pt idx="1">
                  <c:v>927.59671368073793</c:v>
                </c:pt>
                <c:pt idx="2">
                  <c:v>1541.2824156363836</c:v>
                </c:pt>
                <c:pt idx="3">
                  <c:v>2428.6223379851031</c:v>
                </c:pt>
                <c:pt idx="4">
                  <c:v>3262.6814508239572</c:v>
                </c:pt>
                <c:pt idx="5">
                  <c:v>4016.4010256908887</c:v>
                </c:pt>
                <c:pt idx="6">
                  <c:v>4678.3620479024448</c:v>
                </c:pt>
                <c:pt idx="7">
                  <c:v>5245.4713662777276</c:v>
                </c:pt>
                <c:pt idx="8">
                  <c:v>5719.3925955570103</c:v>
                </c:pt>
                <c:pt idx="9">
                  <c:v>6104.5601051892745</c:v>
                </c:pt>
                <c:pt idx="10">
                  <c:v>6406.9848424840384</c:v>
                </c:pt>
                <c:pt idx="11">
                  <c:v>6633.5018440983295</c:v>
                </c:pt>
                <c:pt idx="12">
                  <c:v>4477.7692073326825</c:v>
                </c:pt>
                <c:pt idx="13">
                  <c:v>2994.212270691396</c:v>
                </c:pt>
                <c:pt idx="14">
                  <c:v>1986.1566866549156</c:v>
                </c:pt>
                <c:pt idx="15">
                  <c:v>1308.3877211113554</c:v>
                </c:pt>
                <c:pt idx="16">
                  <c:v>856.72216548958306</c:v>
                </c:pt>
                <c:pt idx="17">
                  <c:v>558.00996304734099</c:v>
                </c:pt>
                <c:pt idx="18">
                  <c:v>361.74753219617224</c:v>
                </c:pt>
                <c:pt idx="19">
                  <c:v>233.53469220684917</c:v>
                </c:pt>
                <c:pt idx="20">
                  <c:v>150.19864264932201</c:v>
                </c:pt>
              </c:numCache>
            </c:numRef>
          </c:val>
          <c:smooth val="0"/>
          <c:extLst>
            <c:ext xmlns:c16="http://schemas.microsoft.com/office/drawing/2014/chart" uri="{C3380CC4-5D6E-409C-BE32-E72D297353CC}">
              <c16:uniqueId val="{00000005-E139-E34A-A4F3-61064165B24D}"/>
            </c:ext>
          </c:extLst>
        </c:ser>
        <c:ser>
          <c:idx val="6"/>
          <c:order val="5"/>
          <c:tx>
            <c:v>6</c:v>
          </c:tx>
          <c:spPr>
            <a:ln w="28575" cap="rnd">
              <a:solidFill>
                <a:schemeClr val="accent1">
                  <a:lumMod val="60000"/>
                </a:schemeClr>
              </a:solidFill>
              <a:round/>
            </a:ln>
            <a:effectLst/>
          </c:spPr>
          <c:marker>
            <c:symbol val="none"/>
          </c:marker>
          <c:cat>
            <c:numRef>
              <c:f>Sheet1!$B$107:$V$107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Sheet1!$B$114:$V$114</c:f>
              <c:numCache>
                <c:formatCode>0</c:formatCode>
                <c:ptCount val="21"/>
                <c:pt idx="0">
                  <c:v>218.88539022942592</c:v>
                </c:pt>
                <c:pt idx="1">
                  <c:v>927.59671368073793</c:v>
                </c:pt>
                <c:pt idx="2">
                  <c:v>1541.2824156363836</c:v>
                </c:pt>
                <c:pt idx="3">
                  <c:v>2401.9341804248274</c:v>
                </c:pt>
                <c:pt idx="4">
                  <c:v>3191.3681622598779</c:v>
                </c:pt>
                <c:pt idx="5">
                  <c:v>3885.4419128770314</c:v>
                </c:pt>
                <c:pt idx="6">
                  <c:v>4476.0847033202008</c:v>
                </c:pt>
                <c:pt idx="7">
                  <c:v>4963.5237726046671</c:v>
                </c:pt>
                <c:pt idx="8">
                  <c:v>5352.4992054966215</c:v>
                </c:pt>
                <c:pt idx="9">
                  <c:v>5650.1788347097408</c:v>
                </c:pt>
                <c:pt idx="10">
                  <c:v>5864.9273054274745</c:v>
                </c:pt>
                <c:pt idx="11">
                  <c:v>6005.5516756335392</c:v>
                </c:pt>
                <c:pt idx="12">
                  <c:v>4053.8881269961144</c:v>
                </c:pt>
                <c:pt idx="13">
                  <c:v>2710.7698078732401</c:v>
                </c:pt>
                <c:pt idx="14">
                  <c:v>1798.1402429582822</c:v>
                </c:pt>
                <c:pt idx="15">
                  <c:v>1184.5312258244653</c:v>
                </c:pt>
                <c:pt idx="16">
                  <c:v>775.62188982970167</c:v>
                </c:pt>
                <c:pt idx="17">
                  <c:v>505.18681495213764</c:v>
                </c:pt>
                <c:pt idx="18">
                  <c:v>327.5032628610536</c:v>
                </c:pt>
                <c:pt idx="19">
                  <c:v>211.42749260696755</c:v>
                </c:pt>
                <c:pt idx="20">
                  <c:v>135.98032098883479</c:v>
                </c:pt>
              </c:numCache>
            </c:numRef>
          </c:val>
          <c:smooth val="0"/>
          <c:extLst>
            <c:ext xmlns:c16="http://schemas.microsoft.com/office/drawing/2014/chart" uri="{C3380CC4-5D6E-409C-BE32-E72D297353CC}">
              <c16:uniqueId val="{00000006-E139-E34A-A4F3-61064165B24D}"/>
            </c:ext>
          </c:extLst>
        </c:ser>
        <c:ser>
          <c:idx val="7"/>
          <c:order val="6"/>
          <c:tx>
            <c:v>7</c:v>
          </c:tx>
          <c:spPr>
            <a:ln w="28575" cap="rnd">
              <a:solidFill>
                <a:schemeClr val="accent2">
                  <a:lumMod val="60000"/>
                </a:schemeClr>
              </a:solidFill>
              <a:round/>
            </a:ln>
            <a:effectLst/>
          </c:spPr>
          <c:marker>
            <c:symbol val="none"/>
          </c:marker>
          <c:cat>
            <c:numRef>
              <c:f>Sheet1!$B$107:$V$107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Sheet1!$B$115:$V$115</c:f>
              <c:numCache>
                <c:formatCode>0</c:formatCode>
                <c:ptCount val="21"/>
                <c:pt idx="0">
                  <c:v>218.88539022942592</c:v>
                </c:pt>
                <c:pt idx="1">
                  <c:v>927.59671368073793</c:v>
                </c:pt>
                <c:pt idx="2">
                  <c:v>1541.2824156363836</c:v>
                </c:pt>
                <c:pt idx="3">
                  <c:v>2375.2460228645514</c:v>
                </c:pt>
                <c:pt idx="4">
                  <c:v>3120.8428658346293</c:v>
                </c:pt>
                <c:pt idx="5">
                  <c:v>3757.3609051838248</c:v>
                </c:pt>
                <c:pt idx="6">
                  <c:v>4280.4387317806677</c:v>
                </c:pt>
                <c:pt idx="7">
                  <c:v>4693.8325497043515</c:v>
                </c:pt>
                <c:pt idx="8">
                  <c:v>5005.4323340040337</c:v>
                </c:pt>
                <c:pt idx="9">
                  <c:v>5225.1008162017433</c:v>
                </c:pt>
                <c:pt idx="10">
                  <c:v>5363.4299292627347</c:v>
                </c:pt>
                <c:pt idx="11">
                  <c:v>5431.0072572192439</c:v>
                </c:pt>
                <c:pt idx="12">
                  <c:v>3666.0571795593178</c:v>
                </c:pt>
                <c:pt idx="13">
                  <c:v>2451.4334892734573</c:v>
                </c:pt>
                <c:pt idx="14">
                  <c:v>1626.1141750935312</c:v>
                </c:pt>
                <c:pt idx="15">
                  <c:v>1071.2084470036348</c:v>
                </c:pt>
                <c:pt idx="16">
                  <c:v>701.41901028248822</c:v>
                </c:pt>
                <c:pt idx="17">
                  <c:v>456.85615684375892</c:v>
                </c:pt>
                <c:pt idx="18">
                  <c:v>296.1713916438373</c:v>
                </c:pt>
                <c:pt idx="19">
                  <c:v>191.20046063095046</c:v>
                </c:pt>
                <c:pt idx="20">
                  <c:v>122.97123561949154</c:v>
                </c:pt>
              </c:numCache>
            </c:numRef>
          </c:val>
          <c:smooth val="0"/>
          <c:extLst>
            <c:ext xmlns:c16="http://schemas.microsoft.com/office/drawing/2014/chart" uri="{C3380CC4-5D6E-409C-BE32-E72D297353CC}">
              <c16:uniqueId val="{00000007-E139-E34A-A4F3-61064165B24D}"/>
            </c:ext>
          </c:extLst>
        </c:ser>
        <c:ser>
          <c:idx val="0"/>
          <c:order val="7"/>
          <c:tx>
            <c:v>8</c:v>
          </c:tx>
          <c:spPr>
            <a:ln w="28575" cap="rnd">
              <a:solidFill>
                <a:schemeClr val="accent1"/>
              </a:solidFill>
              <a:round/>
            </a:ln>
            <a:effectLst/>
          </c:spPr>
          <c:marker>
            <c:symbol val="none"/>
          </c:marker>
          <c:cat>
            <c:numRef>
              <c:f>Sheet1!$B$107:$V$107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Sheet1!$B$116:$V$116</c:f>
              <c:numCache>
                <c:formatCode>0</c:formatCode>
                <c:ptCount val="21"/>
                <c:pt idx="0">
                  <c:v>218.88539022942592</c:v>
                </c:pt>
                <c:pt idx="1">
                  <c:v>927.59671368073793</c:v>
                </c:pt>
                <c:pt idx="2">
                  <c:v>1541.2824156363836</c:v>
                </c:pt>
                <c:pt idx="3">
                  <c:v>2348.5578653042758</c:v>
                </c:pt>
                <c:pt idx="4">
                  <c:v>3051.1055615482101</c:v>
                </c:pt>
                <c:pt idx="5">
                  <c:v>3632.1260236654825</c:v>
                </c:pt>
                <c:pt idx="6">
                  <c:v>4091.2775911417493</c:v>
                </c:pt>
                <c:pt idx="7">
                  <c:v>4435.9936910007427</c:v>
                </c:pt>
                <c:pt idx="8">
                  <c:v>4677.3254331915377</c:v>
                </c:pt>
                <c:pt idx="9">
                  <c:v>4827.7339971714282</c:v>
                </c:pt>
                <c:pt idx="10">
                  <c:v>4899.8629756407809</c:v>
                </c:pt>
                <c:pt idx="11">
                  <c:v>4905.8512140129405</c:v>
                </c:pt>
                <c:pt idx="12">
                  <c:v>3311.5645428525149</c:v>
                </c:pt>
                <c:pt idx="13">
                  <c:v>2214.3899630106271</c:v>
                </c:pt>
                <c:pt idx="14">
                  <c:v>1468.8756288075438</c:v>
                </c:pt>
                <c:pt idx="15">
                  <c:v>967.62700016800056</c:v>
                </c:pt>
                <c:pt idx="16">
                  <c:v>633.59467961528219</c:v>
                </c:pt>
                <c:pt idx="17">
                  <c:v>412.68004727889155</c:v>
                </c:pt>
                <c:pt idx="18">
                  <c:v>267.53283736095847</c:v>
                </c:pt>
                <c:pt idx="19">
                  <c:v>172.71216322889836</c:v>
                </c:pt>
                <c:pt idx="20">
                  <c:v>111.08042338751015</c:v>
                </c:pt>
              </c:numCache>
            </c:numRef>
          </c:val>
          <c:smooth val="0"/>
          <c:extLst>
            <c:ext xmlns:c16="http://schemas.microsoft.com/office/drawing/2014/chart" uri="{C3380CC4-5D6E-409C-BE32-E72D297353CC}">
              <c16:uniqueId val="{00000000-567B-F54F-ADCF-2CA7733C90F2}"/>
            </c:ext>
          </c:extLst>
        </c:ser>
        <c:dLbls>
          <c:showLegendKey val="0"/>
          <c:showVal val="0"/>
          <c:showCatName val="0"/>
          <c:showSerName val="0"/>
          <c:showPercent val="0"/>
          <c:showBubbleSize val="0"/>
        </c:dLbls>
        <c:smooth val="0"/>
        <c:axId val="253035023"/>
        <c:axId val="253010687"/>
      </c:lineChart>
      <c:catAx>
        <c:axId val="25303502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 (y)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010687"/>
        <c:crosses val="autoZero"/>
        <c:auto val="1"/>
        <c:lblAlgn val="ctr"/>
        <c:lblOffset val="100"/>
        <c:noMultiLvlLbl val="0"/>
      </c:catAx>
      <c:valAx>
        <c:axId val="253010687"/>
        <c:scaling>
          <c:orientation val="minMax"/>
          <c:max val="1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shell dry weight (g/m^2)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035023"/>
        <c:crosses val="autoZero"/>
        <c:crossBetween val="between"/>
      </c:valAx>
      <c:spPr>
        <a:noFill/>
        <a:ln>
          <a:noFill/>
        </a:ln>
        <a:effectLst/>
      </c:spPr>
    </c:plotArea>
    <c:legend>
      <c:legendPos val="b"/>
      <c:layout>
        <c:manualLayout>
          <c:xMode val="edge"/>
          <c:yMode val="edge"/>
          <c:x val="7.6501701519464643E-2"/>
          <c:y val="0.86290789664675416"/>
          <c:w val="0.85162987413954938"/>
          <c:h val="0.121535587367700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shell loss</a:t>
            </a:r>
            <a:r>
              <a:rPr lang="en-US" baseline="0"/>
              <a:t> #2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Sheet1!$AA$140:$AT$140</c:f>
              <c:numCache>
                <c:formatCode>0</c:formatCode>
                <c:ptCount val="20"/>
                <c:pt idx="0">
                  <c:v>353.20028713228095</c:v>
                </c:pt>
                <c:pt idx="1">
                  <c:v>36.936057889510941</c:v>
                </c:pt>
                <c:pt idx="2">
                  <c:v>60.758985924947503</c:v>
                </c:pt>
                <c:pt idx="3">
                  <c:v>85.213306699394636</c:v>
                </c:pt>
                <c:pt idx="4">
                  <c:v>109.50955818714485</c:v>
                </c:pt>
                <c:pt idx="5">
                  <c:v>133.16527746306176</c:v>
                </c:pt>
                <c:pt idx="6">
                  <c:v>155.8704912326026</c:v>
                </c:pt>
                <c:pt idx="7">
                  <c:v>177.42364828105318</c:v>
                </c:pt>
                <c:pt idx="8">
                  <c:v>197.69613712036656</c:v>
                </c:pt>
                <c:pt idx="9">
                  <c:v>216.61060676313554</c:v>
                </c:pt>
                <c:pt idx="10">
                  <c:v>1873.0142283717018</c:v>
                </c:pt>
                <c:pt idx="11">
                  <c:v>1264.3285000607091</c:v>
                </c:pt>
                <c:pt idx="12">
                  <c:v>845.43613879592283</c:v>
                </c:pt>
                <c:pt idx="13">
                  <c:v>560.80480887933084</c:v>
                </c:pt>
                <c:pt idx="14">
                  <c:v>369.43214541331014</c:v>
                </c:pt>
                <c:pt idx="15">
                  <c:v>241.90131297710067</c:v>
                </c:pt>
                <c:pt idx="16">
                  <c:v>157.55789700890668</c:v>
                </c:pt>
                <c:pt idx="17">
                  <c:v>102.14186877547766</c:v>
                </c:pt>
                <c:pt idx="18">
                  <c:v>65.940103975548169</c:v>
                </c:pt>
                <c:pt idx="19">
                  <c:v>106.02401317434781</c:v>
                </c:pt>
              </c:numCache>
            </c:numRef>
          </c:val>
          <c:smooth val="0"/>
          <c:extLst>
            <c:ext xmlns:c16="http://schemas.microsoft.com/office/drawing/2014/chart" uri="{C3380CC4-5D6E-409C-BE32-E72D297353CC}">
              <c16:uniqueId val="{00000000-B523-DB44-964E-DD9678170F26}"/>
            </c:ext>
          </c:extLst>
        </c:ser>
        <c:ser>
          <c:idx val="1"/>
          <c:order val="1"/>
          <c:spPr>
            <a:ln w="28575" cap="rnd">
              <a:solidFill>
                <a:schemeClr val="accent2"/>
              </a:solidFill>
              <a:round/>
            </a:ln>
            <a:effectLst/>
          </c:spPr>
          <c:marker>
            <c:symbol val="none"/>
          </c:marker>
          <c:val>
            <c:numRef>
              <c:f>Sheet1!$AA$141:$AT$141</c:f>
              <c:numCache>
                <c:formatCode>0</c:formatCode>
                <c:ptCount val="20"/>
                <c:pt idx="0">
                  <c:v>353.20028713228095</c:v>
                </c:pt>
                <c:pt idx="1">
                  <c:v>44.323269467413155</c:v>
                </c:pt>
                <c:pt idx="2">
                  <c:v>72.143301182464</c:v>
                </c:pt>
                <c:pt idx="3">
                  <c:v>100.11454111856203</c:v>
                </c:pt>
                <c:pt idx="4">
                  <c:v>127.30516314655061</c:v>
                </c:pt>
                <c:pt idx="5">
                  <c:v>153.17547565150818</c:v>
                </c:pt>
                <c:pt idx="6">
                  <c:v>177.40521888584934</c:v>
                </c:pt>
                <c:pt idx="7">
                  <c:v>199.81046988246143</c:v>
                </c:pt>
                <c:pt idx="8">
                  <c:v>220.29729661830825</c:v>
                </c:pt>
                <c:pt idx="9">
                  <c:v>238.8333396090045</c:v>
                </c:pt>
                <c:pt idx="10">
                  <c:v>1702.8614399276951</c:v>
                </c:pt>
                <c:pt idx="11">
                  <c:v>1149.4713801649468</c:v>
                </c:pt>
                <c:pt idx="12">
                  <c:v>768.63302951440994</c:v>
                </c:pt>
                <c:pt idx="13">
                  <c:v>509.85885205839327</c:v>
                </c:pt>
                <c:pt idx="14">
                  <c:v>335.87131670696675</c:v>
                </c:pt>
                <c:pt idx="15">
                  <c:v>219.92594177711649</c:v>
                </c:pt>
                <c:pt idx="16">
                  <c:v>143.24464988491374</c:v>
                </c:pt>
                <c:pt idx="17">
                  <c:v>92.862855554025344</c:v>
                </c:pt>
                <c:pt idx="18">
                  <c:v>59.949817093701448</c:v>
                </c:pt>
                <c:pt idx="19">
                  <c:v>96.392329009661765</c:v>
                </c:pt>
              </c:numCache>
            </c:numRef>
          </c:val>
          <c:smooth val="0"/>
          <c:extLst>
            <c:ext xmlns:c16="http://schemas.microsoft.com/office/drawing/2014/chart" uri="{C3380CC4-5D6E-409C-BE32-E72D297353CC}">
              <c16:uniqueId val="{00000001-B523-DB44-964E-DD9678170F26}"/>
            </c:ext>
          </c:extLst>
        </c:ser>
        <c:ser>
          <c:idx val="2"/>
          <c:order val="2"/>
          <c:spPr>
            <a:ln w="28575" cap="rnd">
              <a:solidFill>
                <a:schemeClr val="accent3"/>
              </a:solidFill>
              <a:round/>
            </a:ln>
            <a:effectLst/>
          </c:spPr>
          <c:marker>
            <c:symbol val="none"/>
          </c:marker>
          <c:val>
            <c:numRef>
              <c:f>Sheet1!$AA$142:$AT$142</c:f>
              <c:numCache>
                <c:formatCode>0</c:formatCode>
                <c:ptCount val="20"/>
                <c:pt idx="0">
                  <c:v>353.20028713228095</c:v>
                </c:pt>
                <c:pt idx="1">
                  <c:v>51.710481045315369</c:v>
                </c:pt>
                <c:pt idx="2">
                  <c:v>83.271789130822853</c:v>
                </c:pt>
                <c:pt idx="3">
                  <c:v>114.32840393355011</c:v>
                </c:pt>
                <c:pt idx="4">
                  <c:v>143.83285210395942</c:v>
                </c:pt>
                <c:pt idx="5">
                  <c:v>171.22075472819449</c:v>
                </c:pt>
                <c:pt idx="6">
                  <c:v>196.19532565008313</c:v>
                </c:pt>
                <c:pt idx="7">
                  <c:v>218.62287463507442</c:v>
                </c:pt>
                <c:pt idx="8">
                  <c:v>238.47432162230146</c:v>
                </c:pt>
                <c:pt idx="9">
                  <c:v>255.78937496014763</c:v>
                </c:pt>
                <c:pt idx="10">
                  <c:v>1546.5898864795117</c:v>
                </c:pt>
                <c:pt idx="11">
                  <c:v>1043.984419211605</c:v>
                </c:pt>
                <c:pt idx="12">
                  <c:v>698.0955948544879</c:v>
                </c:pt>
                <c:pt idx="13">
                  <c:v>463.06911744918409</c:v>
                </c:pt>
                <c:pt idx="14">
                  <c:v>305.04841403867141</c:v>
                </c:pt>
                <c:pt idx="15">
                  <c:v>199.74334338172144</c:v>
                </c:pt>
                <c:pt idx="16">
                  <c:v>130.09909180497553</c:v>
                </c:pt>
                <c:pt idx="17">
                  <c:v>84.340833529921014</c:v>
                </c:pt>
                <c:pt idx="18">
                  <c:v>54.448223818698999</c:v>
                </c:pt>
                <c:pt idx="19">
                  <c:v>87.546407291293477</c:v>
                </c:pt>
              </c:numCache>
            </c:numRef>
          </c:val>
          <c:smooth val="0"/>
          <c:extLst>
            <c:ext xmlns:c16="http://schemas.microsoft.com/office/drawing/2014/chart" uri="{C3380CC4-5D6E-409C-BE32-E72D297353CC}">
              <c16:uniqueId val="{00000002-B523-DB44-964E-DD9678170F26}"/>
            </c:ext>
          </c:extLst>
        </c:ser>
        <c:ser>
          <c:idx val="3"/>
          <c:order val="3"/>
          <c:spPr>
            <a:ln w="28575" cap="rnd">
              <a:solidFill>
                <a:schemeClr val="accent4"/>
              </a:solidFill>
              <a:round/>
            </a:ln>
            <a:effectLst/>
          </c:spPr>
          <c:marker>
            <c:symbol val="none"/>
          </c:marker>
          <c:val>
            <c:numRef>
              <c:f>Sheet1!$AA$143:$AT$143</c:f>
              <c:numCache>
                <c:formatCode>0</c:formatCode>
                <c:ptCount val="20"/>
                <c:pt idx="0">
                  <c:v>353.20028713228095</c:v>
                </c:pt>
                <c:pt idx="1">
                  <c:v>59.097692623217455</c:v>
                </c:pt>
                <c:pt idx="2">
                  <c:v>94.144449770023854</c:v>
                </c:pt>
                <c:pt idx="3">
                  <c:v>127.86622544552706</c:v>
                </c:pt>
                <c:pt idx="4">
                  <c:v>159.13462155184169</c:v>
                </c:pt>
                <c:pt idx="5">
                  <c:v>187.39925895666761</c:v>
                </c:pt>
                <c:pt idx="6">
                  <c:v>212.42469190916901</c:v>
                </c:pt>
                <c:pt idx="7">
                  <c:v>234.16221642808918</c:v>
                </c:pt>
                <c:pt idx="8">
                  <c:v>252.67816864330194</c:v>
                </c:pt>
                <c:pt idx="9">
                  <c:v>268.11028727978857</c:v>
                </c:pt>
                <c:pt idx="10">
                  <c:v>1403.1983812718349</c:v>
                </c:pt>
                <c:pt idx="11">
                  <c:v>947.19179267706102</c:v>
                </c:pt>
                <c:pt idx="12">
                  <c:v>633.37192182382284</c:v>
                </c:pt>
                <c:pt idx="13">
                  <c:v>420.13583672188344</c:v>
                </c:pt>
                <c:pt idx="14">
                  <c:v>276.76596396408337</c:v>
                </c:pt>
                <c:pt idx="15">
                  <c:v>181.2242137060999</c:v>
                </c:pt>
                <c:pt idx="16">
                  <c:v>118.03700297124369</c:v>
                </c:pt>
                <c:pt idx="17">
                  <c:v>76.521204566838648</c:v>
                </c:pt>
                <c:pt idx="18">
                  <c:v>49.400077029753113</c:v>
                </c:pt>
                <c:pt idx="19">
                  <c:v>79.429574751027687</c:v>
                </c:pt>
              </c:numCache>
            </c:numRef>
          </c:val>
          <c:smooth val="0"/>
          <c:extLst>
            <c:ext xmlns:c16="http://schemas.microsoft.com/office/drawing/2014/chart" uri="{C3380CC4-5D6E-409C-BE32-E72D297353CC}">
              <c16:uniqueId val="{00000003-B523-DB44-964E-DD9678170F26}"/>
            </c:ext>
          </c:extLst>
        </c:ser>
        <c:ser>
          <c:idx val="4"/>
          <c:order val="4"/>
          <c:spPr>
            <a:ln w="28575" cap="rnd">
              <a:solidFill>
                <a:schemeClr val="accent5"/>
              </a:solidFill>
              <a:round/>
            </a:ln>
            <a:effectLst/>
          </c:spPr>
          <c:marker>
            <c:symbol val="none"/>
          </c:marker>
          <c:val>
            <c:numRef>
              <c:f>Sheet1!$AA$144:$AT$144</c:f>
              <c:numCache>
                <c:formatCode>0</c:formatCode>
                <c:ptCount val="20"/>
                <c:pt idx="0">
                  <c:v>353.20028713228095</c:v>
                </c:pt>
                <c:pt idx="1">
                  <c:v>66.484904201119662</c:v>
                </c:pt>
                <c:pt idx="2">
                  <c:v>104.76128310006743</c:v>
                </c:pt>
                <c:pt idx="3">
                  <c:v>140.73933595566055</c:v>
                </c:pt>
                <c:pt idx="4">
                  <c:v>173.25185489518688</c:v>
                </c:pt>
                <c:pt idx="5">
                  <c:v>201.80626822017044</c:v>
                </c:pt>
                <c:pt idx="6">
                  <c:v>226.26914946842973</c:v>
                </c:pt>
                <c:pt idx="7">
                  <c:v>246.71226048290279</c:v>
                </c:pt>
                <c:pt idx="8">
                  <c:v>263.3268826439633</c:v>
                </c:pt>
                <c:pt idx="9">
                  <c:v>276.37230474383779</c:v>
                </c:pt>
                <c:pt idx="10">
                  <c:v>1271.7482825371947</c:v>
                </c:pt>
                <c:pt idx="11">
                  <c:v>858.45989537028936</c:v>
                </c:pt>
                <c:pt idx="12">
                  <c:v>574.0383288189422</c:v>
                </c:pt>
                <c:pt idx="13">
                  <c:v>380.77796832910803</c:v>
                </c:pt>
                <c:pt idx="14">
                  <c:v>250.83882937282792</c:v>
                </c:pt>
                <c:pt idx="15">
                  <c:v>164.24732640155315</c:v>
                </c:pt>
                <c:pt idx="16">
                  <c:v>106.97942486824759</c:v>
                </c:pt>
                <c:pt idx="17">
                  <c:v>69.352781320449566</c:v>
                </c:pt>
                <c:pt idx="18">
                  <c:v>44.772331523679931</c:v>
                </c:pt>
                <c:pt idx="19">
                  <c:v>71.988698547899858</c:v>
                </c:pt>
              </c:numCache>
            </c:numRef>
          </c:val>
          <c:smooth val="0"/>
          <c:extLst>
            <c:ext xmlns:c16="http://schemas.microsoft.com/office/drawing/2014/chart" uri="{C3380CC4-5D6E-409C-BE32-E72D297353CC}">
              <c16:uniqueId val="{00000004-B523-DB44-964E-DD9678170F26}"/>
            </c:ext>
          </c:extLst>
        </c:ser>
        <c:ser>
          <c:idx val="5"/>
          <c:order val="5"/>
          <c:spPr>
            <a:ln w="28575" cap="rnd">
              <a:solidFill>
                <a:schemeClr val="accent6"/>
              </a:solidFill>
              <a:round/>
            </a:ln>
            <a:effectLst/>
          </c:spPr>
          <c:marker>
            <c:symbol val="none"/>
          </c:marker>
          <c:val>
            <c:numRef>
              <c:f>Sheet1!$AA$145:$AT$145</c:f>
              <c:numCache>
                <c:formatCode>0</c:formatCode>
                <c:ptCount val="20"/>
                <c:pt idx="0">
                  <c:v>353.20028713228095</c:v>
                </c:pt>
                <c:pt idx="1">
                  <c:v>73.872115779021883</c:v>
                </c:pt>
                <c:pt idx="2">
                  <c:v>115.12228912095314</c:v>
                </c:pt>
                <c:pt idx="3">
                  <c:v>152.95906576511842</c:v>
                </c:pt>
                <c:pt idx="4">
                  <c:v>186.22532245150265</c:v>
                </c:pt>
                <c:pt idx="5">
                  <c:v>214.5342372597257</c:v>
                </c:pt>
                <c:pt idx="6">
                  <c:v>237.89670152720601</c:v>
                </c:pt>
                <c:pt idx="7">
                  <c:v>256.53990274865447</c:v>
                </c:pt>
                <c:pt idx="8">
                  <c:v>270.80738793579241</c:v>
                </c:pt>
                <c:pt idx="9">
                  <c:v>281.10006611812139</c:v>
                </c:pt>
                <c:pt idx="10">
                  <c:v>1151.3602029025244</c:v>
                </c:pt>
                <c:pt idx="11">
                  <c:v>777.19512020517232</c:v>
                </c:pt>
                <c:pt idx="12">
                  <c:v>519.69788032599411</c:v>
                </c:pt>
                <c:pt idx="13">
                  <c:v>344.73221225945775</c:v>
                </c:pt>
                <c:pt idx="14">
                  <c:v>227.09356045392121</c:v>
                </c:pt>
                <c:pt idx="15">
                  <c:v>148.69910787267654</c:v>
                </c:pt>
                <c:pt idx="16">
                  <c:v>96.852383458279633</c:v>
                </c:pt>
                <c:pt idx="17">
                  <c:v>62.787607791113238</c:v>
                </c:pt>
                <c:pt idx="18">
                  <c:v>40.534028168436379</c:v>
                </c:pt>
                <c:pt idx="19">
                  <c:v>65.174000000565798</c:v>
                </c:pt>
              </c:numCache>
            </c:numRef>
          </c:val>
          <c:smooth val="0"/>
          <c:extLst>
            <c:ext xmlns:c16="http://schemas.microsoft.com/office/drawing/2014/chart" uri="{C3380CC4-5D6E-409C-BE32-E72D297353CC}">
              <c16:uniqueId val="{00000005-B523-DB44-964E-DD9678170F26}"/>
            </c:ext>
          </c:extLst>
        </c:ser>
        <c:ser>
          <c:idx val="6"/>
          <c:order val="6"/>
          <c:spPr>
            <a:ln w="28575" cap="rnd">
              <a:solidFill>
                <a:schemeClr val="accent1">
                  <a:lumMod val="60000"/>
                </a:schemeClr>
              </a:solidFill>
              <a:round/>
            </a:ln>
            <a:effectLst/>
          </c:spPr>
          <c:marker>
            <c:symbol val="none"/>
          </c:marker>
          <c:val>
            <c:numRef>
              <c:f>Sheet1!$AA$146:$AT$146</c:f>
              <c:numCache>
                <c:formatCode>0</c:formatCode>
                <c:ptCount val="20"/>
                <c:pt idx="0">
                  <c:v>353.20028713228095</c:v>
                </c:pt>
                <c:pt idx="1">
                  <c:v>81.259327356924089</c:v>
                </c:pt>
                <c:pt idx="2">
                  <c:v>125.22746783268144</c:v>
                </c:pt>
                <c:pt idx="3">
                  <c:v>164.53674517506818</c:v>
                </c:pt>
                <c:pt idx="4">
                  <c:v>198.09518145081586</c:v>
                </c:pt>
                <c:pt idx="5">
                  <c:v>225.67283491222324</c:v>
                </c:pt>
                <c:pt idx="6">
                  <c:v>247.4677397506849</c:v>
                </c:pt>
                <c:pt idx="7">
                  <c:v>263.8958703903902</c:v>
                </c:pt>
                <c:pt idx="8">
                  <c:v>275.47720871217462</c:v>
                </c:pt>
                <c:pt idx="9">
                  <c:v>282.77018147769792</c:v>
                </c:pt>
                <c:pt idx="10">
                  <c:v>1041.2108587804939</c:v>
                </c:pt>
                <c:pt idx="11">
                  <c:v>702.84173146581008</c:v>
                </c:pt>
                <c:pt idx="12">
                  <c:v>469.97896480745561</c:v>
                </c:pt>
                <c:pt idx="13">
                  <c:v>311.75206670432192</c:v>
                </c:pt>
                <c:pt idx="14">
                  <c:v>205.36777327170276</c:v>
                </c:pt>
                <c:pt idx="15">
                  <c:v>134.47323037368412</c:v>
                </c:pt>
                <c:pt idx="16">
                  <c:v>87.586624152294576</c:v>
                </c:pt>
                <c:pt idx="17">
                  <c:v>56.780787510416125</c:v>
                </c:pt>
                <c:pt idx="18">
                  <c:v>36.6561829848686</c:v>
                </c:pt>
                <c:pt idx="19">
                  <c:v>58.93887624366161</c:v>
                </c:pt>
              </c:numCache>
            </c:numRef>
          </c:val>
          <c:smooth val="0"/>
          <c:extLst>
            <c:ext xmlns:c16="http://schemas.microsoft.com/office/drawing/2014/chart" uri="{C3380CC4-5D6E-409C-BE32-E72D297353CC}">
              <c16:uniqueId val="{00000006-B523-DB44-964E-DD9678170F26}"/>
            </c:ext>
          </c:extLst>
        </c:ser>
        <c:ser>
          <c:idx val="7"/>
          <c:order val="7"/>
          <c:spPr>
            <a:ln w="28575" cap="rnd">
              <a:solidFill>
                <a:schemeClr val="accent2">
                  <a:lumMod val="60000"/>
                </a:schemeClr>
              </a:solidFill>
              <a:round/>
            </a:ln>
            <a:effectLst/>
          </c:spPr>
          <c:marker>
            <c:symbol val="none"/>
          </c:marker>
          <c:val>
            <c:numRef>
              <c:f>Sheet1!$AA$147:$AT$147</c:f>
              <c:numCache>
                <c:formatCode>0</c:formatCode>
                <c:ptCount val="20"/>
                <c:pt idx="0">
                  <c:v>353.20028713228095</c:v>
                </c:pt>
                <c:pt idx="1">
                  <c:v>88.64653893482631</c:v>
                </c:pt>
                <c:pt idx="2">
                  <c:v>135.07681923525178</c:v>
                </c:pt>
                <c:pt idx="3">
                  <c:v>175.48370448667799</c:v>
                </c:pt>
                <c:pt idx="4">
                  <c:v>208.90097603567156</c:v>
                </c:pt>
                <c:pt idx="5">
                  <c:v>235.30898334850767</c:v>
                </c:pt>
                <c:pt idx="6">
                  <c:v>255.13525844098933</c:v>
                </c:pt>
                <c:pt idx="7">
                  <c:v>269.01540361314642</c:v>
                </c:pt>
                <c:pt idx="8">
                  <c:v>277.66612102074708</c:v>
                </c:pt>
                <c:pt idx="9">
                  <c:v>281.81460427945785</c:v>
                </c:pt>
                <c:pt idx="10">
                  <c:v>940.53005523088348</c:v>
                </c:pt>
                <c:pt idx="11">
                  <c:v>634.87982951728679</c:v>
                </c:pt>
                <c:pt idx="12">
                  <c:v>424.53393373694871</c:v>
                </c:pt>
                <c:pt idx="13">
                  <c:v>281.60692528618</c:v>
                </c:pt>
                <c:pt idx="14">
                  <c:v>185.5095550617942</c:v>
                </c:pt>
                <c:pt idx="15">
                  <c:v>121.47022260079967</c:v>
                </c:pt>
                <c:pt idx="16">
                  <c:v>79.117358176544897</c:v>
                </c:pt>
                <c:pt idx="17">
                  <c:v>51.290319115355352</c:v>
                </c:pt>
                <c:pt idx="18">
                  <c:v>33.111680997729636</c:v>
                </c:pt>
                <c:pt idx="19">
                  <c:v>53.23972955259363</c:v>
                </c:pt>
              </c:numCache>
            </c:numRef>
          </c:val>
          <c:smooth val="0"/>
          <c:extLst>
            <c:ext xmlns:c16="http://schemas.microsoft.com/office/drawing/2014/chart" uri="{C3380CC4-5D6E-409C-BE32-E72D297353CC}">
              <c16:uniqueId val="{00000007-B523-DB44-964E-DD9678170F26}"/>
            </c:ext>
          </c:extLst>
        </c:ser>
        <c:dLbls>
          <c:showLegendKey val="0"/>
          <c:showVal val="0"/>
          <c:showCatName val="0"/>
          <c:showSerName val="0"/>
          <c:showPercent val="0"/>
          <c:showBubbleSize val="0"/>
        </c:dLbls>
        <c:smooth val="0"/>
        <c:axId val="993461552"/>
        <c:axId val="892525920"/>
      </c:lineChart>
      <c:catAx>
        <c:axId val="9934615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525920"/>
        <c:crosses val="autoZero"/>
        <c:auto val="1"/>
        <c:lblAlgn val="ctr"/>
        <c:lblOffset val="100"/>
        <c:noMultiLvlLbl val="0"/>
      </c:catAx>
      <c:valAx>
        <c:axId val="892525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461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live shell weigh</a:t>
            </a:r>
            <a:r>
              <a:rPr lang="en-US" baseline="0"/>
              <a:t> #3</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cat>
            <c:numRef>
              <c:f>Sheet1!$AX$107:$BR$107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Sheet1!$AX$109:$BR$109</c:f>
              <c:numCache>
                <c:formatCode>0</c:formatCode>
                <c:ptCount val="21"/>
                <c:pt idx="0">
                  <c:v>218.88539022942592</c:v>
                </c:pt>
                <c:pt idx="1">
                  <c:v>642.18234024051083</c:v>
                </c:pt>
                <c:pt idx="2">
                  <c:v>738.72115779021919</c:v>
                </c:pt>
                <c:pt idx="3">
                  <c:v>1215.1797184989509</c:v>
                </c:pt>
                <c:pt idx="4">
                  <c:v>1704.2661339878935</c:v>
                </c:pt>
                <c:pt idx="5">
                  <c:v>2190.1911637428962</c:v>
                </c:pt>
                <c:pt idx="6">
                  <c:v>2663.3055492612311</c:v>
                </c:pt>
                <c:pt idx="7">
                  <c:v>3117.4098246520525</c:v>
                </c:pt>
                <c:pt idx="8">
                  <c:v>3548.4729656210588</c:v>
                </c:pt>
                <c:pt idx="9">
                  <c:v>2497.214363625681</c:v>
                </c:pt>
                <c:pt idx="10">
                  <c:v>1728.0846190521611</c:v>
                </c:pt>
                <c:pt idx="11">
                  <c:v>1179.6794673517643</c:v>
                </c:pt>
                <c:pt idx="12">
                  <c:v>796.31128739790984</c:v>
                </c:pt>
                <c:pt idx="13">
                  <c:v>532.48055395806773</c:v>
                </c:pt>
                <c:pt idx="14">
                  <c:v>353.21136818176245</c:v>
                </c:pt>
                <c:pt idx="15">
                  <c:v>232.67923431775756</c:v>
                </c:pt>
                <c:pt idx="16">
                  <c:v>152.35656393950643</c:v>
                </c:pt>
                <c:pt idx="17">
                  <c:v>99.234599078360787</c:v>
                </c:pt>
                <c:pt idx="18">
                  <c:v>64.33195409098461</c:v>
                </c:pt>
                <c:pt idx="19">
                  <c:v>41.531017520683484</c:v>
                </c:pt>
                <c:pt idx="20">
                  <c:v>26.710817140293479</c:v>
                </c:pt>
              </c:numCache>
            </c:numRef>
          </c:val>
          <c:smooth val="0"/>
          <c:extLst>
            <c:ext xmlns:c16="http://schemas.microsoft.com/office/drawing/2014/chart" uri="{C3380CC4-5D6E-409C-BE32-E72D297353CC}">
              <c16:uniqueId val="{00000001-422F-B24D-864B-59A9A3495DBD}"/>
            </c:ext>
          </c:extLst>
        </c:ser>
        <c:ser>
          <c:idx val="2"/>
          <c:order val="1"/>
          <c:spPr>
            <a:ln w="28575" cap="rnd">
              <a:solidFill>
                <a:schemeClr val="accent3"/>
              </a:solidFill>
              <a:round/>
            </a:ln>
            <a:effectLst/>
          </c:spPr>
          <c:marker>
            <c:symbol val="none"/>
          </c:marker>
          <c:cat>
            <c:numRef>
              <c:f>Sheet1!$AX$107:$BR$107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Sheet1!$AX$110:$BR$110</c:f>
              <c:numCache>
                <c:formatCode>0</c:formatCode>
                <c:ptCount val="21"/>
                <c:pt idx="0">
                  <c:v>218.88539022942592</c:v>
                </c:pt>
                <c:pt idx="1">
                  <c:v>642.18234024051083</c:v>
                </c:pt>
                <c:pt idx="2">
                  <c:v>738.72115779021919</c:v>
                </c:pt>
                <c:pt idx="3">
                  <c:v>1202.3883530410671</c:v>
                </c:pt>
                <c:pt idx="4">
                  <c:v>1668.5756853093658</c:v>
                </c:pt>
                <c:pt idx="5">
                  <c:v>2121.7527191091754</c:v>
                </c:pt>
                <c:pt idx="6">
                  <c:v>2552.9245941917998</c:v>
                </c:pt>
                <c:pt idx="7">
                  <c:v>2956.7536480974886</c:v>
                </c:pt>
                <c:pt idx="8">
                  <c:v>3330.1744980410213</c:v>
                </c:pt>
                <c:pt idx="9">
                  <c:v>2343.5882618968958</c:v>
                </c:pt>
                <c:pt idx="10">
                  <c:v>1621.7746012381476</c:v>
                </c:pt>
                <c:pt idx="11">
                  <c:v>1107.1067797609337</c:v>
                </c:pt>
                <c:pt idx="12">
                  <c:v>747.32302246259383</c:v>
                </c:pt>
                <c:pt idx="13">
                  <c:v>499.72288888033148</c:v>
                </c:pt>
                <c:pt idx="14">
                  <c:v>331.48216208298294</c:v>
                </c:pt>
                <c:pt idx="15">
                  <c:v>218.36504317656252</c:v>
                </c:pt>
                <c:pt idx="16">
                  <c:v>142.9837422339497</c:v>
                </c:pt>
                <c:pt idx="17">
                  <c:v>93.129786918425339</c:v>
                </c:pt>
                <c:pt idx="18">
                  <c:v>60.374317346798975</c:v>
                </c:pt>
                <c:pt idx="19">
                  <c:v>38.976071331254609</c:v>
                </c:pt>
                <c:pt idx="20">
                  <c:v>25.067594687697976</c:v>
                </c:pt>
              </c:numCache>
            </c:numRef>
          </c:val>
          <c:smooth val="0"/>
          <c:extLst>
            <c:ext xmlns:c16="http://schemas.microsoft.com/office/drawing/2014/chart" uri="{C3380CC4-5D6E-409C-BE32-E72D297353CC}">
              <c16:uniqueId val="{00000002-422F-B24D-864B-59A9A3495DBD}"/>
            </c:ext>
          </c:extLst>
        </c:ser>
        <c:ser>
          <c:idx val="3"/>
          <c:order val="2"/>
          <c:spPr>
            <a:ln w="28575" cap="rnd">
              <a:solidFill>
                <a:schemeClr val="accent4"/>
              </a:solidFill>
              <a:round/>
            </a:ln>
            <a:effectLst/>
          </c:spPr>
          <c:marker>
            <c:symbol val="none"/>
          </c:marker>
          <c:cat>
            <c:numRef>
              <c:f>Sheet1!$AX$107:$BR$107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Sheet1!$AX$111:$BR$111</c:f>
              <c:numCache>
                <c:formatCode>0</c:formatCode>
                <c:ptCount val="21"/>
                <c:pt idx="0">
                  <c:v>218.88539022942592</c:v>
                </c:pt>
                <c:pt idx="1">
                  <c:v>642.18234024051083</c:v>
                </c:pt>
                <c:pt idx="2">
                  <c:v>738.72115779021919</c:v>
                </c:pt>
                <c:pt idx="3">
                  <c:v>1189.5969875831836</c:v>
                </c:pt>
                <c:pt idx="4">
                  <c:v>1633.262913336431</c:v>
                </c:pt>
                <c:pt idx="5">
                  <c:v>2054.7550300565613</c:v>
                </c:pt>
                <c:pt idx="6">
                  <c:v>2446.0107818313459</c:v>
                </c:pt>
                <c:pt idx="7">
                  <c:v>2802.790366429756</c:v>
                </c:pt>
                <c:pt idx="8">
                  <c:v>3123.1839233582014</c:v>
                </c:pt>
                <c:pt idx="9">
                  <c:v>2197.9200149520857</c:v>
                </c:pt>
                <c:pt idx="10">
                  <c:v>1520.9714580653933</c:v>
                </c:pt>
                <c:pt idx="11">
                  <c:v>1038.2933681175602</c:v>
                </c:pt>
                <c:pt idx="12">
                  <c:v>700.87235689409897</c:v>
                </c:pt>
                <c:pt idx="13">
                  <c:v>468.66207569701459</c:v>
                </c:pt>
                <c:pt idx="14">
                  <c:v>310.87853207289726</c:v>
                </c:pt>
                <c:pt idx="15">
                  <c:v>204.79232925290955</c:v>
                </c:pt>
                <c:pt idx="16">
                  <c:v>134.09643407856163</c:v>
                </c:pt>
                <c:pt idx="17">
                  <c:v>87.341204931003034</c:v>
                </c:pt>
                <c:pt idx="18">
                  <c:v>56.621686771119478</c:v>
                </c:pt>
                <c:pt idx="19">
                  <c:v>36.553471732200329</c:v>
                </c:pt>
                <c:pt idx="20">
                  <c:v>23.509491401105972</c:v>
                </c:pt>
              </c:numCache>
            </c:numRef>
          </c:val>
          <c:smooth val="0"/>
          <c:extLst>
            <c:ext xmlns:c16="http://schemas.microsoft.com/office/drawing/2014/chart" uri="{C3380CC4-5D6E-409C-BE32-E72D297353CC}">
              <c16:uniqueId val="{00000003-422F-B24D-864B-59A9A3495DBD}"/>
            </c:ext>
          </c:extLst>
        </c:ser>
        <c:ser>
          <c:idx val="4"/>
          <c:order val="3"/>
          <c:spPr>
            <a:ln w="28575" cap="rnd">
              <a:solidFill>
                <a:schemeClr val="accent5"/>
              </a:solidFill>
              <a:round/>
            </a:ln>
            <a:effectLst/>
          </c:spPr>
          <c:marker>
            <c:symbol val="none"/>
          </c:marker>
          <c:cat>
            <c:numRef>
              <c:f>Sheet1!$AX$107:$BR$107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Sheet1!$AX$112:$BR$112</c:f>
              <c:numCache>
                <c:formatCode>0</c:formatCode>
                <c:ptCount val="21"/>
                <c:pt idx="0">
                  <c:v>218.88539022942592</c:v>
                </c:pt>
                <c:pt idx="1">
                  <c:v>642.18234024051083</c:v>
                </c:pt>
                <c:pt idx="2">
                  <c:v>738.72115779021919</c:v>
                </c:pt>
                <c:pt idx="3">
                  <c:v>1176.8056221253</c:v>
                </c:pt>
                <c:pt idx="4">
                  <c:v>1598.3278180690895</c:v>
                </c:pt>
                <c:pt idx="5">
                  <c:v>1989.1827693980215</c:v>
                </c:pt>
                <c:pt idx="6">
                  <c:v>2342.490736958347</c:v>
                </c:pt>
                <c:pt idx="7">
                  <c:v>2655.3086488646159</c:v>
                </c:pt>
                <c:pt idx="8">
                  <c:v>2927.0277053511145</c:v>
                </c:pt>
                <c:pt idx="9">
                  <c:v>2059.8763748095275</c:v>
                </c:pt>
                <c:pt idx="10">
                  <c:v>1425.4445802918826</c:v>
                </c:pt>
                <c:pt idx="11">
                  <c:v>973.08180668867476</c:v>
                </c:pt>
                <c:pt idx="12">
                  <c:v>656.85302463324581</c:v>
                </c:pt>
                <c:pt idx="13">
                  <c:v>439.22705600300031</c:v>
                </c:pt>
                <c:pt idx="14">
                  <c:v>291.35334284054335</c:v>
                </c:pt>
                <c:pt idx="15">
                  <c:v>191.93004199448944</c:v>
                </c:pt>
                <c:pt idx="16">
                  <c:v>125.67430781172172</c:v>
                </c:pt>
                <c:pt idx="17">
                  <c:v>81.855610468469521</c:v>
                </c:pt>
                <c:pt idx="18">
                  <c:v>53.065477400567197</c:v>
                </c:pt>
                <c:pt idx="19">
                  <c:v>34.257676496962432</c:v>
                </c:pt>
                <c:pt idx="20">
                  <c:v>22.032942778393888</c:v>
                </c:pt>
              </c:numCache>
            </c:numRef>
          </c:val>
          <c:smooth val="0"/>
          <c:extLst>
            <c:ext xmlns:c16="http://schemas.microsoft.com/office/drawing/2014/chart" uri="{C3380CC4-5D6E-409C-BE32-E72D297353CC}">
              <c16:uniqueId val="{00000004-422F-B24D-864B-59A9A3495DBD}"/>
            </c:ext>
          </c:extLst>
        </c:ser>
        <c:ser>
          <c:idx val="5"/>
          <c:order val="4"/>
          <c:spPr>
            <a:ln w="28575" cap="rnd">
              <a:solidFill>
                <a:schemeClr val="accent6"/>
              </a:solidFill>
              <a:round/>
            </a:ln>
            <a:effectLst/>
          </c:spPr>
          <c:marker>
            <c:symbol val="none"/>
          </c:marker>
          <c:cat>
            <c:numRef>
              <c:f>Sheet1!$AX$107:$BR$107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Sheet1!$AX$113:$BR$113</c:f>
              <c:numCache>
                <c:formatCode>0</c:formatCode>
                <c:ptCount val="21"/>
                <c:pt idx="0">
                  <c:v>218.88539022942592</c:v>
                </c:pt>
                <c:pt idx="1">
                  <c:v>642.18234024051083</c:v>
                </c:pt>
                <c:pt idx="2">
                  <c:v>738.72115779021919</c:v>
                </c:pt>
                <c:pt idx="3">
                  <c:v>1164.0142566674162</c:v>
                </c:pt>
                <c:pt idx="4">
                  <c:v>1563.7703995073402</c:v>
                </c:pt>
                <c:pt idx="5">
                  <c:v>1925.0206099465206</c:v>
                </c:pt>
                <c:pt idx="6">
                  <c:v>2242.2918691130058</c:v>
                </c:pt>
                <c:pt idx="7">
                  <c:v>2514.1016607603306</c:v>
                </c:pt>
                <c:pt idx="8">
                  <c:v>2741.2473386989222</c:v>
                </c:pt>
                <c:pt idx="9">
                  <c:v>1929.134671384347</c:v>
                </c:pt>
                <c:pt idx="10">
                  <c:v>1334.9706786322331</c:v>
                </c:pt>
                <c:pt idx="11">
                  <c:v>911.31966672030228</c:v>
                </c:pt>
                <c:pt idx="12">
                  <c:v>615.16213269878506</c:v>
                </c:pt>
                <c:pt idx="13">
                  <c:v>411.3490269161482</c:v>
                </c:pt>
                <c:pt idx="14">
                  <c:v>272.86095523543014</c:v>
                </c:pt>
                <c:pt idx="15">
                  <c:v>179.74811644997891</c:v>
                </c:pt>
                <c:pt idx="16">
                  <c:v>117.69767713571608</c:v>
                </c:pt>
                <c:pt idx="17">
                  <c:v>76.660181228913657</c:v>
                </c:pt>
                <c:pt idx="18">
                  <c:v>49.697376774109898</c:v>
                </c:pt>
                <c:pt idx="19">
                  <c:v>32.08331931933045</c:v>
                </c:pt>
                <c:pt idx="20">
                  <c:v>20.634497461216487</c:v>
                </c:pt>
              </c:numCache>
            </c:numRef>
          </c:val>
          <c:smooth val="0"/>
          <c:extLst>
            <c:ext xmlns:c16="http://schemas.microsoft.com/office/drawing/2014/chart" uri="{C3380CC4-5D6E-409C-BE32-E72D297353CC}">
              <c16:uniqueId val="{00000005-422F-B24D-864B-59A9A3495DBD}"/>
            </c:ext>
          </c:extLst>
        </c:ser>
        <c:ser>
          <c:idx val="6"/>
          <c:order val="5"/>
          <c:spPr>
            <a:ln w="28575" cap="rnd">
              <a:solidFill>
                <a:schemeClr val="accent1">
                  <a:lumMod val="60000"/>
                </a:schemeClr>
              </a:solidFill>
              <a:round/>
            </a:ln>
            <a:effectLst/>
          </c:spPr>
          <c:marker>
            <c:symbol val="none"/>
          </c:marker>
          <c:cat>
            <c:numRef>
              <c:f>Sheet1!$AX$107:$BR$107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Sheet1!$AX$114:$BR$114</c:f>
              <c:numCache>
                <c:formatCode>0</c:formatCode>
                <c:ptCount val="21"/>
                <c:pt idx="0">
                  <c:v>218.88539022942592</c:v>
                </c:pt>
                <c:pt idx="1">
                  <c:v>642.18234024051083</c:v>
                </c:pt>
                <c:pt idx="2">
                  <c:v>738.72115779021919</c:v>
                </c:pt>
                <c:pt idx="3">
                  <c:v>1151.2228912095325</c:v>
                </c:pt>
                <c:pt idx="4">
                  <c:v>1529.5906576511843</c:v>
                </c:pt>
                <c:pt idx="5">
                  <c:v>1862.2532245150271</c:v>
                </c:pt>
                <c:pt idx="6">
                  <c:v>2145.3423725972561</c:v>
                </c:pt>
                <c:pt idx="7">
                  <c:v>2378.9670152720591</c:v>
                </c:pt>
                <c:pt idx="8">
                  <c:v>2565.3990274865459</c:v>
                </c:pt>
                <c:pt idx="9">
                  <c:v>1805.3825862386152</c:v>
                </c:pt>
                <c:pt idx="10">
                  <c:v>1249.333627191651</c:v>
                </c:pt>
                <c:pt idx="11">
                  <c:v>852.85940955742535</c:v>
                </c:pt>
                <c:pt idx="12">
                  <c:v>575.70008904086819</c:v>
                </c:pt>
                <c:pt idx="13">
                  <c:v>384.96139283406956</c:v>
                </c:pt>
                <c:pt idx="14">
                  <c:v>255.35719426626488</c:v>
                </c:pt>
                <c:pt idx="15">
                  <c:v>168.21745218808971</c:v>
                </c:pt>
                <c:pt idx="16">
                  <c:v>110.14748731309371</c:v>
                </c:pt>
                <c:pt idx="17">
                  <c:v>71.742506265392308</c:v>
                </c:pt>
                <c:pt idx="18">
                  <c:v>46.509339104528308</c:v>
                </c:pt>
                <c:pt idx="19">
                  <c:v>30.025206050693608</c:v>
                </c:pt>
                <c:pt idx="20">
                  <c:v>19.31081481498245</c:v>
                </c:pt>
              </c:numCache>
            </c:numRef>
          </c:val>
          <c:smooth val="0"/>
          <c:extLst>
            <c:ext xmlns:c16="http://schemas.microsoft.com/office/drawing/2014/chart" uri="{C3380CC4-5D6E-409C-BE32-E72D297353CC}">
              <c16:uniqueId val="{00000006-422F-B24D-864B-59A9A3495DBD}"/>
            </c:ext>
          </c:extLst>
        </c:ser>
        <c:ser>
          <c:idx val="7"/>
          <c:order val="6"/>
          <c:spPr>
            <a:ln w="28575" cap="rnd">
              <a:solidFill>
                <a:schemeClr val="accent2">
                  <a:lumMod val="60000"/>
                </a:schemeClr>
              </a:solidFill>
              <a:round/>
            </a:ln>
            <a:effectLst/>
          </c:spPr>
          <c:marker>
            <c:symbol val="none"/>
          </c:marker>
          <c:cat>
            <c:numRef>
              <c:f>Sheet1!$AX$107:$BR$107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Sheet1!$AX$115:$BR$115</c:f>
              <c:numCache>
                <c:formatCode>0</c:formatCode>
                <c:ptCount val="21"/>
                <c:pt idx="0">
                  <c:v>218.88539022942592</c:v>
                </c:pt>
                <c:pt idx="1">
                  <c:v>642.18234024051083</c:v>
                </c:pt>
                <c:pt idx="2">
                  <c:v>738.72115779021919</c:v>
                </c:pt>
                <c:pt idx="3">
                  <c:v>1138.4315257516489</c:v>
                </c:pt>
                <c:pt idx="4">
                  <c:v>1495.7885925006208</c:v>
                </c:pt>
                <c:pt idx="5">
                  <c:v>1800.8652859165074</c:v>
                </c:pt>
                <c:pt idx="6">
                  <c:v>2051.5712264747572</c:v>
                </c:pt>
                <c:pt idx="7">
                  <c:v>2249.7067250062269</c:v>
                </c:pt>
                <c:pt idx="8">
                  <c:v>2399.053367185365</c:v>
                </c:pt>
                <c:pt idx="9">
                  <c:v>1688.3179287773728</c:v>
                </c:pt>
                <c:pt idx="10">
                  <c:v>1168.3243085924785</c:v>
                </c:pt>
                <c:pt idx="11">
                  <c:v>797.55828091939725</c:v>
                </c:pt>
                <c:pt idx="12">
                  <c:v>538.37053117447329</c:v>
                </c:pt>
                <c:pt idx="13">
                  <c:v>359.99971771244691</c:v>
                </c:pt>
                <c:pt idx="14">
                  <c:v>238.79931744563774</c:v>
                </c:pt>
                <c:pt idx="15">
                  <c:v>157.30989244451803</c:v>
                </c:pt>
                <c:pt idx="16">
                  <c:v>103.00530151225003</c:v>
                </c:pt>
                <c:pt idx="17">
                  <c:v>67.090577092381452</c:v>
                </c:pt>
                <c:pt idx="18">
                  <c:v>43.493579512893042</c:v>
                </c:pt>
                <c:pt idx="19">
                  <c:v>28.078310977970716</c:v>
                </c:pt>
                <c:pt idx="20">
                  <c:v>18.058662534992184</c:v>
                </c:pt>
              </c:numCache>
            </c:numRef>
          </c:val>
          <c:smooth val="0"/>
          <c:extLst>
            <c:ext xmlns:c16="http://schemas.microsoft.com/office/drawing/2014/chart" uri="{C3380CC4-5D6E-409C-BE32-E72D297353CC}">
              <c16:uniqueId val="{00000007-422F-B24D-864B-59A9A3495DBD}"/>
            </c:ext>
          </c:extLst>
        </c:ser>
        <c:ser>
          <c:idx val="8"/>
          <c:order val="7"/>
          <c:spPr>
            <a:ln w="28575" cap="rnd">
              <a:solidFill>
                <a:schemeClr val="accent3">
                  <a:lumMod val="60000"/>
                </a:schemeClr>
              </a:solidFill>
              <a:round/>
            </a:ln>
            <a:effectLst/>
          </c:spPr>
          <c:marker>
            <c:symbol val="none"/>
          </c:marker>
          <c:cat>
            <c:numRef>
              <c:f>Sheet1!$AX$107:$BR$107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Sheet1!$AX$116:$BR$116</c:f>
              <c:numCache>
                <c:formatCode>0</c:formatCode>
                <c:ptCount val="21"/>
                <c:pt idx="0">
                  <c:v>218.88539022942592</c:v>
                </c:pt>
                <c:pt idx="1">
                  <c:v>642.18234024051083</c:v>
                </c:pt>
                <c:pt idx="2">
                  <c:v>738.72115779021919</c:v>
                </c:pt>
                <c:pt idx="3">
                  <c:v>1125.6401602937651</c:v>
                </c:pt>
                <c:pt idx="4">
                  <c:v>1462.3642040556506</c:v>
                </c:pt>
                <c:pt idx="5">
                  <c:v>1740.8414669639292</c:v>
                </c:pt>
                <c:pt idx="6">
                  <c:v>1960.908194570897</c:v>
                </c:pt>
                <c:pt idx="7">
                  <c:v>2126.1271536749118</c:v>
                </c:pt>
                <c:pt idx="8">
                  <c:v>2241.795030109553</c:v>
                </c:pt>
                <c:pt idx="9">
                  <c:v>1577.648414890609</c:v>
                </c:pt>
                <c:pt idx="10">
                  <c:v>1091.7404607933545</c:v>
                </c:pt>
                <c:pt idx="11">
                  <c:v>745.27820633082058</c:v>
                </c:pt>
                <c:pt idx="12">
                  <c:v>503.08025559279753</c:v>
                </c:pt>
                <c:pt idx="13">
                  <c:v>336.40167786490463</c:v>
                </c:pt>
                <c:pt idx="14">
                  <c:v>223.14598348066718</c:v>
                </c:pt>
                <c:pt idx="15">
                  <c:v>146.99820349679646</c:v>
                </c:pt>
                <c:pt idx="16">
                  <c:v>96.253287302239599</c:v>
                </c:pt>
                <c:pt idx="17">
                  <c:v>62.692778889425014</c:v>
                </c:pt>
                <c:pt idx="18">
                  <c:v>40.642568326052846</c:v>
                </c:pt>
                <c:pt idx="19">
                  <c:v>26.237773142218604</c:v>
                </c:pt>
                <c:pt idx="20">
                  <c:v>16.874914278738117</c:v>
                </c:pt>
              </c:numCache>
            </c:numRef>
          </c:val>
          <c:smooth val="0"/>
          <c:extLst>
            <c:ext xmlns:c16="http://schemas.microsoft.com/office/drawing/2014/chart" uri="{C3380CC4-5D6E-409C-BE32-E72D297353CC}">
              <c16:uniqueId val="{00000008-422F-B24D-864B-59A9A3495DBD}"/>
            </c:ext>
          </c:extLst>
        </c:ser>
        <c:dLbls>
          <c:showLegendKey val="0"/>
          <c:showVal val="0"/>
          <c:showCatName val="0"/>
          <c:showSerName val="0"/>
          <c:showPercent val="0"/>
          <c:showBubbleSize val="0"/>
        </c:dLbls>
        <c:smooth val="0"/>
        <c:axId val="575563648"/>
        <c:axId val="586231808"/>
      </c:lineChart>
      <c:catAx>
        <c:axId val="57556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231808"/>
        <c:crosses val="autoZero"/>
        <c:auto val="1"/>
        <c:lblAlgn val="ctr"/>
        <c:lblOffset val="100"/>
        <c:noMultiLvlLbl val="0"/>
      </c:catAx>
      <c:valAx>
        <c:axId val="58623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563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Sequence</a:t>
            </a:r>
            <a:r>
              <a:rPr lang="en-US" baseline="0"/>
              <a:t> #3</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val>
            <c:numRef>
              <c:f>Sheet1!$AX$40:$BR$40</c:f>
              <c:numCache>
                <c:formatCode>0.0</c:formatCode>
                <c:ptCount val="21"/>
                <c:pt idx="0" formatCode="General">
                  <c:v>100</c:v>
                </c:pt>
                <c:pt idx="1">
                  <c:v>44.999999999999993</c:v>
                </c:pt>
                <c:pt idx="2">
                  <c:v>20.249999999999996</c:v>
                </c:pt>
                <c:pt idx="3">
                  <c:v>19.237499999999997</c:v>
                </c:pt>
                <c:pt idx="4">
                  <c:v>18.275624999999998</c:v>
                </c:pt>
                <c:pt idx="5">
                  <c:v>17.361843749999998</c:v>
                </c:pt>
                <c:pt idx="6">
                  <c:v>16.493751562499998</c:v>
                </c:pt>
                <c:pt idx="7">
                  <c:v>15.669063984374997</c:v>
                </c:pt>
                <c:pt idx="8">
                  <c:v>14.885610785156247</c:v>
                </c:pt>
                <c:pt idx="9">
                  <c:v>8.9313664710937477</c:v>
                </c:pt>
                <c:pt idx="10">
                  <c:v>5.3588198826562481</c:v>
                </c:pt>
                <c:pt idx="11">
                  <c:v>3.2152919295937488</c:v>
                </c:pt>
                <c:pt idx="12">
                  <c:v>1.9291751577562493</c:v>
                </c:pt>
                <c:pt idx="13">
                  <c:v>1.1575050946537495</c:v>
                </c:pt>
                <c:pt idx="14">
                  <c:v>0.69450305679224966</c:v>
                </c:pt>
                <c:pt idx="15">
                  <c:v>0.41670183407534978</c:v>
                </c:pt>
                <c:pt idx="16">
                  <c:v>0.25002110044520987</c:v>
                </c:pt>
                <c:pt idx="17">
                  <c:v>0.15001266026712592</c:v>
                </c:pt>
                <c:pt idx="18">
                  <c:v>9.0007596160275552E-2</c:v>
                </c:pt>
                <c:pt idx="19">
                  <c:v>5.4004557696165328E-2</c:v>
                </c:pt>
                <c:pt idx="20">
                  <c:v>3.2402734617699193E-2</c:v>
                </c:pt>
              </c:numCache>
            </c:numRef>
          </c:val>
          <c:smooth val="0"/>
          <c:extLst>
            <c:ext xmlns:c16="http://schemas.microsoft.com/office/drawing/2014/chart" uri="{C3380CC4-5D6E-409C-BE32-E72D297353CC}">
              <c16:uniqueId val="{00000001-56EA-914E-ADF8-02194F329455}"/>
            </c:ext>
          </c:extLst>
        </c:ser>
        <c:ser>
          <c:idx val="2"/>
          <c:order val="1"/>
          <c:spPr>
            <a:ln w="28575" cap="rnd">
              <a:solidFill>
                <a:schemeClr val="accent3"/>
              </a:solidFill>
              <a:round/>
            </a:ln>
            <a:effectLst/>
          </c:spPr>
          <c:marker>
            <c:symbol val="none"/>
          </c:marker>
          <c:val>
            <c:numRef>
              <c:f>Sheet1!$AX$41:$BR$41</c:f>
              <c:numCache>
                <c:formatCode>0.0</c:formatCode>
                <c:ptCount val="21"/>
                <c:pt idx="0" formatCode="General">
                  <c:v>100</c:v>
                </c:pt>
                <c:pt idx="1">
                  <c:v>44.999999999999993</c:v>
                </c:pt>
                <c:pt idx="2">
                  <c:v>20.249999999999996</c:v>
                </c:pt>
                <c:pt idx="3">
                  <c:v>19.034999999999997</c:v>
                </c:pt>
                <c:pt idx="4">
                  <c:v>17.892899999999997</c:v>
                </c:pt>
                <c:pt idx="5">
                  <c:v>16.819325999999997</c:v>
                </c:pt>
                <c:pt idx="6">
                  <c:v>15.810166439999996</c:v>
                </c:pt>
                <c:pt idx="7">
                  <c:v>14.861556453599995</c:v>
                </c:pt>
                <c:pt idx="8">
                  <c:v>13.969863066383995</c:v>
                </c:pt>
                <c:pt idx="9">
                  <c:v>8.3819178398303968</c:v>
                </c:pt>
                <c:pt idx="10">
                  <c:v>5.0291507038982379</c:v>
                </c:pt>
                <c:pt idx="11">
                  <c:v>3.0174904223389425</c:v>
                </c:pt>
                <c:pt idx="12">
                  <c:v>1.8104942534033654</c:v>
                </c:pt>
                <c:pt idx="13">
                  <c:v>1.0862965520420191</c:v>
                </c:pt>
                <c:pt idx="14">
                  <c:v>0.65177793122521144</c:v>
                </c:pt>
                <c:pt idx="15">
                  <c:v>0.39106675873512686</c:v>
                </c:pt>
                <c:pt idx="16">
                  <c:v>0.23464005524107612</c:v>
                </c:pt>
                <c:pt idx="17">
                  <c:v>0.14078403314464566</c:v>
                </c:pt>
                <c:pt idx="18">
                  <c:v>8.4470419886787398E-2</c:v>
                </c:pt>
                <c:pt idx="19">
                  <c:v>5.0682251932072438E-2</c:v>
                </c:pt>
                <c:pt idx="20">
                  <c:v>3.040935115924346E-2</c:v>
                </c:pt>
              </c:numCache>
            </c:numRef>
          </c:val>
          <c:smooth val="0"/>
          <c:extLst>
            <c:ext xmlns:c16="http://schemas.microsoft.com/office/drawing/2014/chart" uri="{C3380CC4-5D6E-409C-BE32-E72D297353CC}">
              <c16:uniqueId val="{00000002-56EA-914E-ADF8-02194F329455}"/>
            </c:ext>
          </c:extLst>
        </c:ser>
        <c:ser>
          <c:idx val="3"/>
          <c:order val="2"/>
          <c:spPr>
            <a:ln w="28575" cap="rnd">
              <a:solidFill>
                <a:schemeClr val="accent4"/>
              </a:solidFill>
              <a:round/>
            </a:ln>
            <a:effectLst/>
          </c:spPr>
          <c:marker>
            <c:symbol val="none"/>
          </c:marker>
          <c:val>
            <c:numRef>
              <c:f>Sheet1!$AX$42:$BR$42</c:f>
              <c:numCache>
                <c:formatCode>0.0</c:formatCode>
                <c:ptCount val="21"/>
                <c:pt idx="0" formatCode="General">
                  <c:v>100</c:v>
                </c:pt>
                <c:pt idx="1">
                  <c:v>44.999999999999993</c:v>
                </c:pt>
                <c:pt idx="2">
                  <c:v>20.249999999999996</c:v>
                </c:pt>
                <c:pt idx="3">
                  <c:v>18.832499999999996</c:v>
                </c:pt>
                <c:pt idx="4">
                  <c:v>17.514224999999996</c:v>
                </c:pt>
                <c:pt idx="5">
                  <c:v>16.288229249999997</c:v>
                </c:pt>
                <c:pt idx="6">
                  <c:v>15.148053202499996</c:v>
                </c:pt>
                <c:pt idx="7">
                  <c:v>14.087689478324995</c:v>
                </c:pt>
                <c:pt idx="8">
                  <c:v>13.101551214842244</c:v>
                </c:pt>
                <c:pt idx="9">
                  <c:v>7.8609307289053465</c:v>
                </c:pt>
                <c:pt idx="10">
                  <c:v>4.7165584373432079</c:v>
                </c:pt>
                <c:pt idx="11">
                  <c:v>2.8299350624059247</c:v>
                </c:pt>
                <c:pt idx="12">
                  <c:v>1.6979610374435548</c:v>
                </c:pt>
                <c:pt idx="13">
                  <c:v>1.0187766224661328</c:v>
                </c:pt>
                <c:pt idx="14">
                  <c:v>0.61126597347967959</c:v>
                </c:pt>
                <c:pt idx="15">
                  <c:v>0.36675958408780773</c:v>
                </c:pt>
                <c:pt idx="16">
                  <c:v>0.22005575045268463</c:v>
                </c:pt>
                <c:pt idx="17">
                  <c:v>0.13203345027161079</c:v>
                </c:pt>
                <c:pt idx="18">
                  <c:v>7.9220070162966463E-2</c:v>
                </c:pt>
                <c:pt idx="19">
                  <c:v>4.7532042097779878E-2</c:v>
                </c:pt>
                <c:pt idx="20">
                  <c:v>2.8519225258667926E-2</c:v>
                </c:pt>
              </c:numCache>
            </c:numRef>
          </c:val>
          <c:smooth val="0"/>
          <c:extLst>
            <c:ext xmlns:c16="http://schemas.microsoft.com/office/drawing/2014/chart" uri="{C3380CC4-5D6E-409C-BE32-E72D297353CC}">
              <c16:uniqueId val="{00000003-56EA-914E-ADF8-02194F329455}"/>
            </c:ext>
          </c:extLst>
        </c:ser>
        <c:ser>
          <c:idx val="4"/>
          <c:order val="3"/>
          <c:spPr>
            <a:ln w="28575" cap="rnd">
              <a:solidFill>
                <a:schemeClr val="accent5"/>
              </a:solidFill>
              <a:round/>
            </a:ln>
            <a:effectLst/>
          </c:spPr>
          <c:marker>
            <c:symbol val="none"/>
          </c:marker>
          <c:val>
            <c:numRef>
              <c:f>Sheet1!$AX$43:$BR$43</c:f>
              <c:numCache>
                <c:formatCode>0.0</c:formatCode>
                <c:ptCount val="21"/>
                <c:pt idx="0" formatCode="General">
                  <c:v>100</c:v>
                </c:pt>
                <c:pt idx="1">
                  <c:v>44.999999999999993</c:v>
                </c:pt>
                <c:pt idx="2">
                  <c:v>20.249999999999996</c:v>
                </c:pt>
                <c:pt idx="3">
                  <c:v>18.63</c:v>
                </c:pt>
                <c:pt idx="4">
                  <c:v>17.139600000000002</c:v>
                </c:pt>
                <c:pt idx="5">
                  <c:v>15.768432000000002</c:v>
                </c:pt>
                <c:pt idx="6">
                  <c:v>14.506957440000003</c:v>
                </c:pt>
                <c:pt idx="7">
                  <c:v>13.346400844800003</c:v>
                </c:pt>
                <c:pt idx="8">
                  <c:v>12.278688777216004</c:v>
                </c:pt>
                <c:pt idx="9">
                  <c:v>7.3672132663296024</c:v>
                </c:pt>
                <c:pt idx="10">
                  <c:v>4.4203279597977616</c:v>
                </c:pt>
                <c:pt idx="11">
                  <c:v>2.6521967758786569</c:v>
                </c:pt>
                <c:pt idx="12">
                  <c:v>1.5913180655271941</c:v>
                </c:pt>
                <c:pt idx="13">
                  <c:v>0.95479083931631648</c:v>
                </c:pt>
                <c:pt idx="14">
                  <c:v>0.57287450358978986</c:v>
                </c:pt>
                <c:pt idx="15">
                  <c:v>0.34372470215387391</c:v>
                </c:pt>
                <c:pt idx="16">
                  <c:v>0.20623482129232434</c:v>
                </c:pt>
                <c:pt idx="17">
                  <c:v>0.1237408927753946</c:v>
                </c:pt>
                <c:pt idx="18">
                  <c:v>7.4244535665236755E-2</c:v>
                </c:pt>
                <c:pt idx="19">
                  <c:v>4.454672139914205E-2</c:v>
                </c:pt>
                <c:pt idx="20">
                  <c:v>2.672803283948523E-2</c:v>
                </c:pt>
              </c:numCache>
            </c:numRef>
          </c:val>
          <c:smooth val="0"/>
          <c:extLst>
            <c:ext xmlns:c16="http://schemas.microsoft.com/office/drawing/2014/chart" uri="{C3380CC4-5D6E-409C-BE32-E72D297353CC}">
              <c16:uniqueId val="{00000004-56EA-914E-ADF8-02194F329455}"/>
            </c:ext>
          </c:extLst>
        </c:ser>
        <c:ser>
          <c:idx val="5"/>
          <c:order val="4"/>
          <c:spPr>
            <a:ln w="28575" cap="rnd">
              <a:solidFill>
                <a:schemeClr val="accent6"/>
              </a:solidFill>
              <a:round/>
            </a:ln>
            <a:effectLst/>
          </c:spPr>
          <c:marker>
            <c:symbol val="none"/>
          </c:marker>
          <c:val>
            <c:numRef>
              <c:f>Sheet1!$AX$44:$BR$44</c:f>
              <c:numCache>
                <c:formatCode>0.0</c:formatCode>
                <c:ptCount val="21"/>
                <c:pt idx="0" formatCode="General">
                  <c:v>100</c:v>
                </c:pt>
                <c:pt idx="1">
                  <c:v>44.999999999999993</c:v>
                </c:pt>
                <c:pt idx="2">
                  <c:v>20.249999999999996</c:v>
                </c:pt>
                <c:pt idx="3">
                  <c:v>18.427499999999998</c:v>
                </c:pt>
                <c:pt idx="4">
                  <c:v>16.769024999999999</c:v>
                </c:pt>
                <c:pt idx="5">
                  <c:v>15.25981275</c:v>
                </c:pt>
                <c:pt idx="6">
                  <c:v>13.8864296025</c:v>
                </c:pt>
                <c:pt idx="7">
                  <c:v>12.636650938275</c:v>
                </c:pt>
                <c:pt idx="8">
                  <c:v>11.49935235383025</c:v>
                </c:pt>
                <c:pt idx="9">
                  <c:v>6.8996114122981504</c:v>
                </c:pt>
                <c:pt idx="10">
                  <c:v>4.1397668473788904</c:v>
                </c:pt>
                <c:pt idx="11">
                  <c:v>2.4838601084273342</c:v>
                </c:pt>
                <c:pt idx="12">
                  <c:v>1.4903160650564005</c:v>
                </c:pt>
                <c:pt idx="13">
                  <c:v>0.8941896390338403</c:v>
                </c:pt>
                <c:pt idx="14">
                  <c:v>0.5365137834203042</c:v>
                </c:pt>
                <c:pt idx="15">
                  <c:v>0.32190827005218253</c:v>
                </c:pt>
                <c:pt idx="16">
                  <c:v>0.19314496203130951</c:v>
                </c:pt>
                <c:pt idx="17">
                  <c:v>0.1158869772187857</c:v>
                </c:pt>
                <c:pt idx="18">
                  <c:v>6.9532186331271423E-2</c:v>
                </c:pt>
                <c:pt idx="19">
                  <c:v>4.171931179876285E-2</c:v>
                </c:pt>
                <c:pt idx="20">
                  <c:v>2.5031587079257709E-2</c:v>
                </c:pt>
              </c:numCache>
            </c:numRef>
          </c:val>
          <c:smooth val="0"/>
          <c:extLst>
            <c:ext xmlns:c16="http://schemas.microsoft.com/office/drawing/2014/chart" uri="{C3380CC4-5D6E-409C-BE32-E72D297353CC}">
              <c16:uniqueId val="{00000005-56EA-914E-ADF8-02194F329455}"/>
            </c:ext>
          </c:extLst>
        </c:ser>
        <c:ser>
          <c:idx val="6"/>
          <c:order val="5"/>
          <c:spPr>
            <a:ln w="28575" cap="rnd">
              <a:solidFill>
                <a:schemeClr val="accent1">
                  <a:lumMod val="60000"/>
                </a:schemeClr>
              </a:solidFill>
              <a:round/>
            </a:ln>
            <a:effectLst/>
          </c:spPr>
          <c:marker>
            <c:symbol val="none"/>
          </c:marker>
          <c:val>
            <c:numRef>
              <c:f>Sheet1!$AX$45:$BR$45</c:f>
              <c:numCache>
                <c:formatCode>0.0</c:formatCode>
                <c:ptCount val="21"/>
                <c:pt idx="0" formatCode="General">
                  <c:v>100</c:v>
                </c:pt>
                <c:pt idx="1">
                  <c:v>44.999999999999993</c:v>
                </c:pt>
                <c:pt idx="2">
                  <c:v>20.249999999999996</c:v>
                </c:pt>
                <c:pt idx="3">
                  <c:v>18.224999999999998</c:v>
                </c:pt>
                <c:pt idx="4">
                  <c:v>16.4025</c:v>
                </c:pt>
                <c:pt idx="5">
                  <c:v>14.76225</c:v>
                </c:pt>
                <c:pt idx="6">
                  <c:v>13.286025</c:v>
                </c:pt>
                <c:pt idx="7">
                  <c:v>11.9574225</c:v>
                </c:pt>
                <c:pt idx="8">
                  <c:v>10.76168025</c:v>
                </c:pt>
                <c:pt idx="9">
                  <c:v>6.4570081499999992</c:v>
                </c:pt>
                <c:pt idx="10">
                  <c:v>3.8742048899999992</c:v>
                </c:pt>
                <c:pt idx="11">
                  <c:v>2.3245229339999995</c:v>
                </c:pt>
                <c:pt idx="12">
                  <c:v>1.3947137603999997</c:v>
                </c:pt>
                <c:pt idx="13">
                  <c:v>0.83682825623999979</c:v>
                </c:pt>
                <c:pt idx="14">
                  <c:v>0.50209695374399987</c:v>
                </c:pt>
                <c:pt idx="15">
                  <c:v>0.30125817224639989</c:v>
                </c:pt>
                <c:pt idx="16">
                  <c:v>0.18075490334783992</c:v>
                </c:pt>
                <c:pt idx="17">
                  <c:v>0.10845294200870395</c:v>
                </c:pt>
                <c:pt idx="18">
                  <c:v>6.5071765205222371E-2</c:v>
                </c:pt>
                <c:pt idx="19">
                  <c:v>3.9043059123133418E-2</c:v>
                </c:pt>
                <c:pt idx="20">
                  <c:v>2.3425835473880049E-2</c:v>
                </c:pt>
              </c:numCache>
            </c:numRef>
          </c:val>
          <c:smooth val="0"/>
          <c:extLst>
            <c:ext xmlns:c16="http://schemas.microsoft.com/office/drawing/2014/chart" uri="{C3380CC4-5D6E-409C-BE32-E72D297353CC}">
              <c16:uniqueId val="{00000006-56EA-914E-ADF8-02194F329455}"/>
            </c:ext>
          </c:extLst>
        </c:ser>
        <c:ser>
          <c:idx val="7"/>
          <c:order val="6"/>
          <c:spPr>
            <a:ln w="28575" cap="rnd">
              <a:solidFill>
                <a:schemeClr val="accent2">
                  <a:lumMod val="60000"/>
                </a:schemeClr>
              </a:solidFill>
              <a:round/>
            </a:ln>
            <a:effectLst/>
          </c:spPr>
          <c:marker>
            <c:symbol val="none"/>
          </c:marker>
          <c:val>
            <c:numRef>
              <c:f>Sheet1!$AX$46:$BR$46</c:f>
              <c:numCache>
                <c:formatCode>0.0</c:formatCode>
                <c:ptCount val="21"/>
                <c:pt idx="0" formatCode="General">
                  <c:v>100</c:v>
                </c:pt>
                <c:pt idx="1">
                  <c:v>44.999999999999993</c:v>
                </c:pt>
                <c:pt idx="2">
                  <c:v>20.249999999999996</c:v>
                </c:pt>
                <c:pt idx="3">
                  <c:v>18.022499999999997</c:v>
                </c:pt>
                <c:pt idx="4">
                  <c:v>16.040024999999996</c:v>
                </c:pt>
                <c:pt idx="5">
                  <c:v>14.275622249999998</c:v>
                </c:pt>
                <c:pt idx="6">
                  <c:v>12.705303802499998</c:v>
                </c:pt>
                <c:pt idx="7">
                  <c:v>11.307720384224998</c:v>
                </c:pt>
                <c:pt idx="8">
                  <c:v>10.063871141960249</c:v>
                </c:pt>
                <c:pt idx="9">
                  <c:v>6.0383226851761487</c:v>
                </c:pt>
                <c:pt idx="10">
                  <c:v>3.6229936111056888</c:v>
                </c:pt>
                <c:pt idx="11">
                  <c:v>2.1737961666634131</c:v>
                </c:pt>
                <c:pt idx="12">
                  <c:v>1.3042776999980479</c:v>
                </c:pt>
                <c:pt idx="13">
                  <c:v>0.78256661999882871</c:v>
                </c:pt>
                <c:pt idx="14">
                  <c:v>0.4695399719992972</c:v>
                </c:pt>
                <c:pt idx="15">
                  <c:v>0.28172398319957831</c:v>
                </c:pt>
                <c:pt idx="16">
                  <c:v>0.16903438991974698</c:v>
                </c:pt>
                <c:pt idx="17">
                  <c:v>0.10142063395184818</c:v>
                </c:pt>
                <c:pt idx="18">
                  <c:v>6.0852380371108905E-2</c:v>
                </c:pt>
                <c:pt idx="19">
                  <c:v>3.6511428222665343E-2</c:v>
                </c:pt>
                <c:pt idx="20">
                  <c:v>2.1906856933599204E-2</c:v>
                </c:pt>
              </c:numCache>
            </c:numRef>
          </c:val>
          <c:smooth val="0"/>
          <c:extLst>
            <c:ext xmlns:c16="http://schemas.microsoft.com/office/drawing/2014/chart" uri="{C3380CC4-5D6E-409C-BE32-E72D297353CC}">
              <c16:uniqueId val="{00000007-56EA-914E-ADF8-02194F329455}"/>
            </c:ext>
          </c:extLst>
        </c:ser>
        <c:ser>
          <c:idx val="8"/>
          <c:order val="7"/>
          <c:spPr>
            <a:ln w="28575" cap="rnd">
              <a:solidFill>
                <a:schemeClr val="accent3">
                  <a:lumMod val="60000"/>
                </a:schemeClr>
              </a:solidFill>
              <a:round/>
            </a:ln>
            <a:effectLst/>
          </c:spPr>
          <c:marker>
            <c:symbol val="none"/>
          </c:marker>
          <c:val>
            <c:numRef>
              <c:f>Sheet1!$AX$47:$BR$47</c:f>
              <c:numCache>
                <c:formatCode>0.0</c:formatCode>
                <c:ptCount val="21"/>
                <c:pt idx="0" formatCode="General">
                  <c:v>100</c:v>
                </c:pt>
                <c:pt idx="1">
                  <c:v>44.999999999999993</c:v>
                </c:pt>
                <c:pt idx="2">
                  <c:v>20.249999999999996</c:v>
                </c:pt>
                <c:pt idx="3">
                  <c:v>17.819999999999997</c:v>
                </c:pt>
                <c:pt idx="4">
                  <c:v>15.681599999999998</c:v>
                </c:pt>
                <c:pt idx="5">
                  <c:v>13.799807999999999</c:v>
                </c:pt>
                <c:pt idx="6">
                  <c:v>12.143831039999998</c:v>
                </c:pt>
                <c:pt idx="7">
                  <c:v>10.686571315199998</c:v>
                </c:pt>
                <c:pt idx="8">
                  <c:v>9.4041827573759988</c:v>
                </c:pt>
                <c:pt idx="9">
                  <c:v>5.6425096544255995</c:v>
                </c:pt>
                <c:pt idx="10">
                  <c:v>3.3855057926553598</c:v>
                </c:pt>
                <c:pt idx="11">
                  <c:v>2.0313034755932158</c:v>
                </c:pt>
                <c:pt idx="12">
                  <c:v>1.2187820853559295</c:v>
                </c:pt>
                <c:pt idx="13">
                  <c:v>0.73126925121355768</c:v>
                </c:pt>
                <c:pt idx="14">
                  <c:v>0.43876155072813461</c:v>
                </c:pt>
                <c:pt idx="15">
                  <c:v>0.26325693043688075</c:v>
                </c:pt>
                <c:pt idx="16">
                  <c:v>0.15795415826212844</c:v>
                </c:pt>
                <c:pt idx="17">
                  <c:v>9.4772494957277062E-2</c:v>
                </c:pt>
                <c:pt idx="18">
                  <c:v>5.6863496974366233E-2</c:v>
                </c:pt>
                <c:pt idx="19">
                  <c:v>3.4118098184619736E-2</c:v>
                </c:pt>
                <c:pt idx="20">
                  <c:v>2.0470858910771841E-2</c:v>
                </c:pt>
              </c:numCache>
            </c:numRef>
          </c:val>
          <c:smooth val="0"/>
          <c:extLst>
            <c:ext xmlns:c16="http://schemas.microsoft.com/office/drawing/2014/chart" uri="{C3380CC4-5D6E-409C-BE32-E72D297353CC}">
              <c16:uniqueId val="{00000008-56EA-914E-ADF8-02194F329455}"/>
            </c:ext>
          </c:extLst>
        </c:ser>
        <c:dLbls>
          <c:showLegendKey val="0"/>
          <c:showVal val="0"/>
          <c:showCatName val="0"/>
          <c:showSerName val="0"/>
          <c:showPercent val="0"/>
          <c:showBubbleSize val="0"/>
        </c:dLbls>
        <c:smooth val="0"/>
        <c:axId val="603036192"/>
        <c:axId val="580052080"/>
      </c:lineChart>
      <c:catAx>
        <c:axId val="6030361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052080"/>
        <c:crosses val="autoZero"/>
        <c:auto val="1"/>
        <c:lblAlgn val="ctr"/>
        <c:lblOffset val="100"/>
        <c:noMultiLvlLbl val="0"/>
      </c:catAx>
      <c:valAx>
        <c:axId val="580052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3036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sequence #1</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48666758505251"/>
          <c:y val="0.14036269430051815"/>
          <c:w val="0.87690644163292897"/>
          <c:h val="0.59628615723552691"/>
        </c:manualLayout>
      </c:layout>
      <c:lineChart>
        <c:grouping val="standard"/>
        <c:varyColors val="0"/>
        <c:ser>
          <c:idx val="1"/>
          <c:order val="0"/>
          <c:spPr>
            <a:ln w="28575" cap="rnd">
              <a:solidFill>
                <a:schemeClr val="accent2"/>
              </a:solidFill>
              <a:round/>
            </a:ln>
            <a:effectLst/>
          </c:spPr>
          <c:marker>
            <c:symbol val="none"/>
          </c:marker>
          <c:cat>
            <c:numRef>
              <c:f>Sheet1!$B$38:$V$38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Sheet1!$B$40:$V$40</c:f>
              <c:numCache>
                <c:formatCode>0.0</c:formatCode>
                <c:ptCount val="21"/>
                <c:pt idx="0" formatCode="General">
                  <c:v>100</c:v>
                </c:pt>
                <c:pt idx="1">
                  <c:v>65</c:v>
                </c:pt>
                <c:pt idx="2">
                  <c:v>42.25</c:v>
                </c:pt>
                <c:pt idx="3">
                  <c:v>40.137499999999996</c:v>
                </c:pt>
                <c:pt idx="4">
                  <c:v>38.130624999999995</c:v>
                </c:pt>
                <c:pt idx="5">
                  <c:v>36.224093749999994</c:v>
                </c:pt>
                <c:pt idx="6">
                  <c:v>34.412889062499993</c:v>
                </c:pt>
                <c:pt idx="7">
                  <c:v>32.692244609374988</c:v>
                </c:pt>
                <c:pt idx="8">
                  <c:v>31.057632378906238</c:v>
                </c:pt>
                <c:pt idx="9">
                  <c:v>29.504750759960924</c:v>
                </c:pt>
                <c:pt idx="10">
                  <c:v>28.029513221962876</c:v>
                </c:pt>
                <c:pt idx="11">
                  <c:v>26.62803756086473</c:v>
                </c:pt>
                <c:pt idx="12">
                  <c:v>15.976822536518837</c:v>
                </c:pt>
                <c:pt idx="13">
                  <c:v>9.5860935219113017</c:v>
                </c:pt>
                <c:pt idx="14">
                  <c:v>5.7516561131467805</c:v>
                </c:pt>
                <c:pt idx="15">
                  <c:v>3.4509936678880684</c:v>
                </c:pt>
                <c:pt idx="16">
                  <c:v>2.0705962007328411</c:v>
                </c:pt>
                <c:pt idx="17">
                  <c:v>1.2423577204397047</c:v>
                </c:pt>
                <c:pt idx="18">
                  <c:v>0.74541463226382276</c:v>
                </c:pt>
                <c:pt idx="19">
                  <c:v>0.44724877935829366</c:v>
                </c:pt>
                <c:pt idx="20">
                  <c:v>0.26834926761497618</c:v>
                </c:pt>
              </c:numCache>
            </c:numRef>
          </c:val>
          <c:smooth val="0"/>
          <c:extLst>
            <c:ext xmlns:c16="http://schemas.microsoft.com/office/drawing/2014/chart" uri="{C3380CC4-5D6E-409C-BE32-E72D297353CC}">
              <c16:uniqueId val="{00000001-0572-F844-BA12-5DD7AB89F5BA}"/>
            </c:ext>
          </c:extLst>
        </c:ser>
        <c:ser>
          <c:idx val="2"/>
          <c:order val="1"/>
          <c:spPr>
            <a:ln w="28575" cap="rnd">
              <a:solidFill>
                <a:schemeClr val="accent3"/>
              </a:solidFill>
              <a:round/>
            </a:ln>
            <a:effectLst/>
          </c:spPr>
          <c:marker>
            <c:symbol val="none"/>
          </c:marker>
          <c:cat>
            <c:numRef>
              <c:f>Sheet1!$B$38:$V$38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Sheet1!$B$41:$V$41</c:f>
              <c:numCache>
                <c:formatCode>0.0</c:formatCode>
                <c:ptCount val="21"/>
                <c:pt idx="0" formatCode="General">
                  <c:v>100</c:v>
                </c:pt>
                <c:pt idx="1">
                  <c:v>65</c:v>
                </c:pt>
                <c:pt idx="2">
                  <c:v>42.25</c:v>
                </c:pt>
                <c:pt idx="3">
                  <c:v>39.714999999999996</c:v>
                </c:pt>
                <c:pt idx="4">
                  <c:v>37.332099999999997</c:v>
                </c:pt>
                <c:pt idx="5">
                  <c:v>35.092173999999993</c:v>
                </c:pt>
                <c:pt idx="6">
                  <c:v>32.98664355999999</c:v>
                </c:pt>
                <c:pt idx="7">
                  <c:v>31.007444946399989</c:v>
                </c:pt>
                <c:pt idx="8">
                  <c:v>29.146998249615987</c:v>
                </c:pt>
                <c:pt idx="9">
                  <c:v>27.398178354639025</c:v>
                </c:pt>
                <c:pt idx="10">
                  <c:v>25.754287653360681</c:v>
                </c:pt>
                <c:pt idx="11">
                  <c:v>24.20903039415904</c:v>
                </c:pt>
                <c:pt idx="12">
                  <c:v>14.525418236495423</c:v>
                </c:pt>
                <c:pt idx="13">
                  <c:v>8.7152509418972528</c:v>
                </c:pt>
                <c:pt idx="14">
                  <c:v>5.2291505651383519</c:v>
                </c:pt>
                <c:pt idx="15">
                  <c:v>3.1374903390830111</c:v>
                </c:pt>
                <c:pt idx="16">
                  <c:v>1.8824942034498067</c:v>
                </c:pt>
                <c:pt idx="17">
                  <c:v>1.129496522069884</c:v>
                </c:pt>
                <c:pt idx="18">
                  <c:v>0.67769791324193041</c:v>
                </c:pt>
                <c:pt idx="19">
                  <c:v>0.40661874794515823</c:v>
                </c:pt>
                <c:pt idx="20">
                  <c:v>0.24397124876709492</c:v>
                </c:pt>
              </c:numCache>
            </c:numRef>
          </c:val>
          <c:smooth val="0"/>
          <c:extLst>
            <c:ext xmlns:c16="http://schemas.microsoft.com/office/drawing/2014/chart" uri="{C3380CC4-5D6E-409C-BE32-E72D297353CC}">
              <c16:uniqueId val="{00000002-0572-F844-BA12-5DD7AB89F5BA}"/>
            </c:ext>
          </c:extLst>
        </c:ser>
        <c:ser>
          <c:idx val="3"/>
          <c:order val="2"/>
          <c:spPr>
            <a:ln w="28575" cap="rnd">
              <a:solidFill>
                <a:schemeClr val="accent4"/>
              </a:solidFill>
              <a:round/>
            </a:ln>
            <a:effectLst/>
          </c:spPr>
          <c:marker>
            <c:symbol val="none"/>
          </c:marker>
          <c:cat>
            <c:numRef>
              <c:f>Sheet1!$B$38:$V$38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Sheet1!$B$42:$V$42</c:f>
              <c:numCache>
                <c:formatCode>0.0</c:formatCode>
                <c:ptCount val="21"/>
                <c:pt idx="0" formatCode="General">
                  <c:v>100</c:v>
                </c:pt>
                <c:pt idx="1">
                  <c:v>65</c:v>
                </c:pt>
                <c:pt idx="2">
                  <c:v>42.25</c:v>
                </c:pt>
                <c:pt idx="3">
                  <c:v>39.292499999999997</c:v>
                </c:pt>
                <c:pt idx="4">
                  <c:v>36.542024999999995</c:v>
                </c:pt>
                <c:pt idx="5">
                  <c:v>33.984083249999991</c:v>
                </c:pt>
                <c:pt idx="6">
                  <c:v>31.605197422499987</c:v>
                </c:pt>
                <c:pt idx="7">
                  <c:v>29.392833602924988</c:v>
                </c:pt>
                <c:pt idx="8">
                  <c:v>27.335335250720238</c:v>
                </c:pt>
                <c:pt idx="9">
                  <c:v>25.42186178316982</c:v>
                </c:pt>
                <c:pt idx="10">
                  <c:v>23.642331458347932</c:v>
                </c:pt>
                <c:pt idx="11">
                  <c:v>21.987368256263576</c:v>
                </c:pt>
                <c:pt idx="12">
                  <c:v>13.192420953758145</c:v>
                </c:pt>
                <c:pt idx="13">
                  <c:v>7.9154525722548863</c:v>
                </c:pt>
                <c:pt idx="14">
                  <c:v>4.7492715433529318</c:v>
                </c:pt>
                <c:pt idx="15">
                  <c:v>2.849562926011759</c:v>
                </c:pt>
                <c:pt idx="16">
                  <c:v>1.7097377556070554</c:v>
                </c:pt>
                <c:pt idx="17">
                  <c:v>1.0258426533642333</c:v>
                </c:pt>
                <c:pt idx="18">
                  <c:v>0.61550559201853994</c:v>
                </c:pt>
                <c:pt idx="19">
                  <c:v>0.36930335521112395</c:v>
                </c:pt>
                <c:pt idx="20">
                  <c:v>0.22158201312667436</c:v>
                </c:pt>
              </c:numCache>
            </c:numRef>
          </c:val>
          <c:smooth val="0"/>
          <c:extLst>
            <c:ext xmlns:c16="http://schemas.microsoft.com/office/drawing/2014/chart" uri="{C3380CC4-5D6E-409C-BE32-E72D297353CC}">
              <c16:uniqueId val="{00000003-0572-F844-BA12-5DD7AB89F5BA}"/>
            </c:ext>
          </c:extLst>
        </c:ser>
        <c:ser>
          <c:idx val="4"/>
          <c:order val="3"/>
          <c:spPr>
            <a:ln w="28575" cap="rnd">
              <a:solidFill>
                <a:schemeClr val="accent5"/>
              </a:solidFill>
              <a:round/>
            </a:ln>
            <a:effectLst/>
          </c:spPr>
          <c:marker>
            <c:symbol val="none"/>
          </c:marker>
          <c:cat>
            <c:numRef>
              <c:f>Sheet1!$B$38:$V$38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Sheet1!$B$43:$V$43</c:f>
              <c:numCache>
                <c:formatCode>0.0</c:formatCode>
                <c:ptCount val="21"/>
                <c:pt idx="0" formatCode="General">
                  <c:v>100</c:v>
                </c:pt>
                <c:pt idx="1">
                  <c:v>65</c:v>
                </c:pt>
                <c:pt idx="2">
                  <c:v>42.25</c:v>
                </c:pt>
                <c:pt idx="3">
                  <c:v>38.870000000000005</c:v>
                </c:pt>
                <c:pt idx="4">
                  <c:v>35.760400000000004</c:v>
                </c:pt>
                <c:pt idx="5">
                  <c:v>32.899568000000002</c:v>
                </c:pt>
                <c:pt idx="6">
                  <c:v>30.267602560000004</c:v>
                </c:pt>
                <c:pt idx="7">
                  <c:v>27.846194355200005</c:v>
                </c:pt>
                <c:pt idx="8">
                  <c:v>25.618498806784007</c:v>
                </c:pt>
                <c:pt idx="9">
                  <c:v>23.569018902241289</c:v>
                </c:pt>
                <c:pt idx="10">
                  <c:v>21.683497390061987</c:v>
                </c:pt>
                <c:pt idx="11">
                  <c:v>19.94881759885703</c:v>
                </c:pt>
                <c:pt idx="12">
                  <c:v>11.969290559314217</c:v>
                </c:pt>
                <c:pt idx="13">
                  <c:v>7.1815743355885298</c:v>
                </c:pt>
                <c:pt idx="14">
                  <c:v>4.3089446013531179</c:v>
                </c:pt>
                <c:pt idx="15">
                  <c:v>2.5853667608118704</c:v>
                </c:pt>
                <c:pt idx="16">
                  <c:v>1.5512200564871221</c:v>
                </c:pt>
                <c:pt idx="17">
                  <c:v>0.93073203389227321</c:v>
                </c:pt>
                <c:pt idx="18">
                  <c:v>0.55843922033536386</c:v>
                </c:pt>
                <c:pt idx="19">
                  <c:v>0.33506353220121832</c:v>
                </c:pt>
                <c:pt idx="20">
                  <c:v>0.20103811932073098</c:v>
                </c:pt>
              </c:numCache>
            </c:numRef>
          </c:val>
          <c:smooth val="0"/>
          <c:extLst>
            <c:ext xmlns:c16="http://schemas.microsoft.com/office/drawing/2014/chart" uri="{C3380CC4-5D6E-409C-BE32-E72D297353CC}">
              <c16:uniqueId val="{00000004-0572-F844-BA12-5DD7AB89F5BA}"/>
            </c:ext>
          </c:extLst>
        </c:ser>
        <c:ser>
          <c:idx val="5"/>
          <c:order val="4"/>
          <c:spPr>
            <a:ln w="28575" cap="rnd">
              <a:solidFill>
                <a:schemeClr val="accent6"/>
              </a:solidFill>
              <a:round/>
            </a:ln>
            <a:effectLst/>
          </c:spPr>
          <c:marker>
            <c:symbol val="none"/>
          </c:marker>
          <c:cat>
            <c:numRef>
              <c:f>Sheet1!$B$38:$V$38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Sheet1!$B$44:$V$44</c:f>
              <c:numCache>
                <c:formatCode>0.0</c:formatCode>
                <c:ptCount val="21"/>
                <c:pt idx="0" formatCode="General">
                  <c:v>100</c:v>
                </c:pt>
                <c:pt idx="1">
                  <c:v>65</c:v>
                </c:pt>
                <c:pt idx="2">
                  <c:v>42.25</c:v>
                </c:pt>
                <c:pt idx="3">
                  <c:v>38.447499999999998</c:v>
                </c:pt>
                <c:pt idx="4">
                  <c:v>34.987225000000002</c:v>
                </c:pt>
                <c:pt idx="5">
                  <c:v>31.838374750000003</c:v>
                </c:pt>
                <c:pt idx="6">
                  <c:v>28.972921022500003</c:v>
                </c:pt>
                <c:pt idx="7">
                  <c:v>26.365358130475002</c:v>
                </c:pt>
                <c:pt idx="8">
                  <c:v>23.992475898732252</c:v>
                </c:pt>
                <c:pt idx="9">
                  <c:v>21.83315306784635</c:v>
                </c:pt>
                <c:pt idx="10">
                  <c:v>19.86816929174018</c:v>
                </c:pt>
                <c:pt idx="11">
                  <c:v>18.080034055483566</c:v>
                </c:pt>
                <c:pt idx="12">
                  <c:v>10.84802043329014</c:v>
                </c:pt>
                <c:pt idx="13">
                  <c:v>6.5088122599740839</c:v>
                </c:pt>
                <c:pt idx="14">
                  <c:v>3.9052873559844503</c:v>
                </c:pt>
                <c:pt idx="15">
                  <c:v>2.3431724135906702</c:v>
                </c:pt>
                <c:pt idx="16">
                  <c:v>1.4059034481544022</c:v>
                </c:pt>
                <c:pt idx="17">
                  <c:v>0.84354206889264127</c:v>
                </c:pt>
                <c:pt idx="18">
                  <c:v>0.50612524133558479</c:v>
                </c:pt>
                <c:pt idx="19">
                  <c:v>0.30367514480135088</c:v>
                </c:pt>
                <c:pt idx="20">
                  <c:v>0.18220508688081052</c:v>
                </c:pt>
              </c:numCache>
            </c:numRef>
          </c:val>
          <c:smooth val="0"/>
          <c:extLst>
            <c:ext xmlns:c16="http://schemas.microsoft.com/office/drawing/2014/chart" uri="{C3380CC4-5D6E-409C-BE32-E72D297353CC}">
              <c16:uniqueId val="{00000005-0572-F844-BA12-5DD7AB89F5BA}"/>
            </c:ext>
          </c:extLst>
        </c:ser>
        <c:ser>
          <c:idx val="6"/>
          <c:order val="5"/>
          <c:spPr>
            <a:ln w="28575" cap="rnd">
              <a:solidFill>
                <a:schemeClr val="accent1">
                  <a:lumMod val="60000"/>
                </a:schemeClr>
              </a:solidFill>
              <a:round/>
            </a:ln>
            <a:effectLst/>
          </c:spPr>
          <c:marker>
            <c:symbol val="none"/>
          </c:marker>
          <c:cat>
            <c:numRef>
              <c:f>Sheet1!$B$38:$V$38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Sheet1!$B$45:$V$45</c:f>
              <c:numCache>
                <c:formatCode>0.0</c:formatCode>
                <c:ptCount val="21"/>
                <c:pt idx="0" formatCode="General">
                  <c:v>100</c:v>
                </c:pt>
                <c:pt idx="1">
                  <c:v>65</c:v>
                </c:pt>
                <c:pt idx="2">
                  <c:v>42.25</c:v>
                </c:pt>
                <c:pt idx="3">
                  <c:v>38.024999999999999</c:v>
                </c:pt>
                <c:pt idx="4">
                  <c:v>34.222499999999997</c:v>
                </c:pt>
                <c:pt idx="5">
                  <c:v>30.800249999999998</c:v>
                </c:pt>
                <c:pt idx="6">
                  <c:v>27.720224999999999</c:v>
                </c:pt>
                <c:pt idx="7">
                  <c:v>24.948202500000001</c:v>
                </c:pt>
                <c:pt idx="8">
                  <c:v>22.453382250000001</c:v>
                </c:pt>
                <c:pt idx="9">
                  <c:v>20.208044025</c:v>
                </c:pt>
                <c:pt idx="10">
                  <c:v>18.187239622500002</c:v>
                </c:pt>
                <c:pt idx="11">
                  <c:v>16.368515660250001</c:v>
                </c:pt>
                <c:pt idx="12">
                  <c:v>9.8211093961499998</c:v>
                </c:pt>
                <c:pt idx="13">
                  <c:v>5.8926656376899995</c:v>
                </c:pt>
                <c:pt idx="14">
                  <c:v>3.5355993826139995</c:v>
                </c:pt>
                <c:pt idx="15">
                  <c:v>2.1213596295683996</c:v>
                </c:pt>
                <c:pt idx="16">
                  <c:v>1.2728157777410398</c:v>
                </c:pt>
                <c:pt idx="17">
                  <c:v>0.76368946664462389</c:v>
                </c:pt>
                <c:pt idx="18">
                  <c:v>0.45821367998677431</c:v>
                </c:pt>
                <c:pt idx="19">
                  <c:v>0.27492820799206458</c:v>
                </c:pt>
                <c:pt idx="20">
                  <c:v>0.16495692479523874</c:v>
                </c:pt>
              </c:numCache>
            </c:numRef>
          </c:val>
          <c:smooth val="0"/>
          <c:extLst>
            <c:ext xmlns:c16="http://schemas.microsoft.com/office/drawing/2014/chart" uri="{C3380CC4-5D6E-409C-BE32-E72D297353CC}">
              <c16:uniqueId val="{00000006-0572-F844-BA12-5DD7AB89F5BA}"/>
            </c:ext>
          </c:extLst>
        </c:ser>
        <c:ser>
          <c:idx val="7"/>
          <c:order val="6"/>
          <c:spPr>
            <a:ln w="28575" cap="rnd">
              <a:solidFill>
                <a:schemeClr val="accent2">
                  <a:lumMod val="60000"/>
                </a:schemeClr>
              </a:solidFill>
              <a:round/>
            </a:ln>
            <a:effectLst/>
          </c:spPr>
          <c:marker>
            <c:symbol val="none"/>
          </c:marker>
          <c:cat>
            <c:numRef>
              <c:f>Sheet1!$B$38:$V$38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Sheet1!$B$46:$V$46</c:f>
              <c:numCache>
                <c:formatCode>0.0</c:formatCode>
                <c:ptCount val="21"/>
                <c:pt idx="0" formatCode="General">
                  <c:v>100</c:v>
                </c:pt>
                <c:pt idx="1">
                  <c:v>65</c:v>
                </c:pt>
                <c:pt idx="2">
                  <c:v>42.25</c:v>
                </c:pt>
                <c:pt idx="3">
                  <c:v>37.602499999999999</c:v>
                </c:pt>
                <c:pt idx="4">
                  <c:v>33.466225000000001</c:v>
                </c:pt>
                <c:pt idx="5">
                  <c:v>29.784940250000002</c:v>
                </c:pt>
                <c:pt idx="6">
                  <c:v>26.508596822500003</c:v>
                </c:pt>
                <c:pt idx="7">
                  <c:v>23.592651172025004</c:v>
                </c:pt>
                <c:pt idx="8">
                  <c:v>20.997459543102252</c:v>
                </c:pt>
                <c:pt idx="9">
                  <c:v>18.687738993361005</c:v>
                </c:pt>
                <c:pt idx="10">
                  <c:v>16.632087704091294</c:v>
                </c:pt>
                <c:pt idx="11">
                  <c:v>14.802558056641251</c:v>
                </c:pt>
                <c:pt idx="12">
                  <c:v>8.88153483398475</c:v>
                </c:pt>
                <c:pt idx="13">
                  <c:v>5.32892090039085</c:v>
                </c:pt>
                <c:pt idx="14">
                  <c:v>3.19735254023451</c:v>
                </c:pt>
                <c:pt idx="15">
                  <c:v>1.9184115241407058</c:v>
                </c:pt>
                <c:pt idx="16">
                  <c:v>1.1510469144844235</c:v>
                </c:pt>
                <c:pt idx="17">
                  <c:v>0.69062814869065414</c:v>
                </c:pt>
                <c:pt idx="18">
                  <c:v>0.41437688921439247</c:v>
                </c:pt>
                <c:pt idx="19">
                  <c:v>0.24862613352863547</c:v>
                </c:pt>
                <c:pt idx="20">
                  <c:v>0.14917568011718127</c:v>
                </c:pt>
              </c:numCache>
            </c:numRef>
          </c:val>
          <c:smooth val="0"/>
          <c:extLst>
            <c:ext xmlns:c16="http://schemas.microsoft.com/office/drawing/2014/chart" uri="{C3380CC4-5D6E-409C-BE32-E72D297353CC}">
              <c16:uniqueId val="{00000007-0572-F844-BA12-5DD7AB89F5BA}"/>
            </c:ext>
          </c:extLst>
        </c:ser>
        <c:ser>
          <c:idx val="8"/>
          <c:order val="7"/>
          <c:spPr>
            <a:ln w="28575" cap="rnd">
              <a:solidFill>
                <a:schemeClr val="accent3">
                  <a:lumMod val="60000"/>
                </a:schemeClr>
              </a:solidFill>
              <a:round/>
            </a:ln>
            <a:effectLst/>
          </c:spPr>
          <c:marker>
            <c:symbol val="none"/>
          </c:marker>
          <c:cat>
            <c:numRef>
              <c:f>Sheet1!$B$38:$V$38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Sheet1!$B$47:$V$47</c:f>
              <c:numCache>
                <c:formatCode>0.0</c:formatCode>
                <c:ptCount val="21"/>
                <c:pt idx="0" formatCode="General">
                  <c:v>100</c:v>
                </c:pt>
                <c:pt idx="1">
                  <c:v>65</c:v>
                </c:pt>
                <c:pt idx="2">
                  <c:v>42.25</c:v>
                </c:pt>
                <c:pt idx="3">
                  <c:v>37.18</c:v>
                </c:pt>
                <c:pt idx="4">
                  <c:v>32.718400000000003</c:v>
                </c:pt>
                <c:pt idx="5">
                  <c:v>28.792192000000004</c:v>
                </c:pt>
                <c:pt idx="6">
                  <c:v>25.337128960000005</c:v>
                </c:pt>
                <c:pt idx="7">
                  <c:v>22.296673484800003</c:v>
                </c:pt>
                <c:pt idx="8">
                  <c:v>19.621072666624002</c:v>
                </c:pt>
                <c:pt idx="9">
                  <c:v>17.26654394662912</c:v>
                </c:pt>
                <c:pt idx="10">
                  <c:v>15.194558673033626</c:v>
                </c:pt>
                <c:pt idx="11">
                  <c:v>13.37121163226959</c:v>
                </c:pt>
                <c:pt idx="12">
                  <c:v>8.0227269793617531</c:v>
                </c:pt>
                <c:pt idx="13">
                  <c:v>4.8136361876170515</c:v>
                </c:pt>
                <c:pt idx="14">
                  <c:v>2.8881817125702307</c:v>
                </c:pt>
                <c:pt idx="15">
                  <c:v>1.7329090275421384</c:v>
                </c:pt>
                <c:pt idx="16">
                  <c:v>1.0397454165252831</c:v>
                </c:pt>
                <c:pt idx="17">
                  <c:v>0.62384724991516982</c:v>
                </c:pt>
                <c:pt idx="18">
                  <c:v>0.37430834994910189</c:v>
                </c:pt>
                <c:pt idx="19">
                  <c:v>0.22458500996946112</c:v>
                </c:pt>
                <c:pt idx="20">
                  <c:v>0.13475100598167666</c:v>
                </c:pt>
              </c:numCache>
            </c:numRef>
          </c:val>
          <c:smooth val="0"/>
          <c:extLst>
            <c:ext xmlns:c16="http://schemas.microsoft.com/office/drawing/2014/chart" uri="{C3380CC4-5D6E-409C-BE32-E72D297353CC}">
              <c16:uniqueId val="{00000008-0572-F844-BA12-5DD7AB89F5BA}"/>
            </c:ext>
          </c:extLst>
        </c:ser>
        <c:dLbls>
          <c:showLegendKey val="0"/>
          <c:showVal val="0"/>
          <c:showCatName val="0"/>
          <c:showSerName val="0"/>
          <c:showPercent val="0"/>
          <c:showBubbleSize val="0"/>
        </c:dLbls>
        <c:smooth val="0"/>
        <c:axId val="1878431984"/>
        <c:axId val="1922653104"/>
      </c:lineChart>
      <c:catAx>
        <c:axId val="18784319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 (y)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2653104"/>
        <c:crosses val="autoZero"/>
        <c:auto val="1"/>
        <c:lblAlgn val="ctr"/>
        <c:lblOffset val="100"/>
        <c:noMultiLvlLbl val="0"/>
      </c:catAx>
      <c:valAx>
        <c:axId val="192265310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survivorhsip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8431984"/>
        <c:crosses val="autoZero"/>
        <c:crossBetween val="between"/>
      </c:valAx>
      <c:spPr>
        <a:noFill/>
        <a:ln>
          <a:noFill/>
        </a:ln>
        <a:effectLst/>
      </c:spPr>
    </c:plotArea>
    <c:legend>
      <c:legendPos val="b"/>
      <c:layout>
        <c:manualLayout>
          <c:xMode val="edge"/>
          <c:yMode val="edge"/>
          <c:x val="7.0655024909187708E-2"/>
          <c:y val="0.83573264332506303"/>
          <c:w val="0.86899339557263389"/>
          <c:h val="0.118230922313764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shell</a:t>
            </a:r>
            <a:r>
              <a:rPr lang="en-US" baseline="0"/>
              <a:t> loss #1</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cat>
            <c:numRef>
              <c:f>Sheet1!$C$139:$V$139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Sheet1!$C$140:$V$140</c:f>
              <c:numCache>
                <c:formatCode>0</c:formatCode>
                <c:ptCount val="20"/>
                <c:pt idx="0">
                  <c:v>324.65884978825829</c:v>
                </c:pt>
                <c:pt idx="1">
                  <c:v>77.064120781819327</c:v>
                </c:pt>
                <c:pt idx="2">
                  <c:v>126.7687484113104</c:v>
                </c:pt>
                <c:pt idx="3">
                  <c:v>177.79072632342846</c:v>
                </c:pt>
                <c:pt idx="4">
                  <c:v>228.48290535342582</c:v>
                </c:pt>
                <c:pt idx="5">
                  <c:v>277.83866532416619</c:v>
                </c:pt>
                <c:pt idx="6">
                  <c:v>325.21127183098588</c:v>
                </c:pt>
                <c:pt idx="7">
                  <c:v>370.18020443824668</c:v>
                </c:pt>
                <c:pt idx="8">
                  <c:v>412.47712559681423</c:v>
                </c:pt>
                <c:pt idx="9">
                  <c:v>451.94064867864148</c:v>
                </c:pt>
                <c:pt idx="10">
                  <c:v>3907.8938838866361</c:v>
                </c:pt>
                <c:pt idx="11">
                  <c:v>2637.9199569167877</c:v>
                </c:pt>
                <c:pt idx="12">
                  <c:v>1763.9346599569251</c:v>
                </c:pt>
                <c:pt idx="13">
                  <c:v>1170.0742308716897</c:v>
                </c:pt>
                <c:pt idx="14">
                  <c:v>770.79052561542426</c:v>
                </c:pt>
                <c:pt idx="15">
                  <c:v>504.70767769296287</c:v>
                </c:pt>
                <c:pt idx="16">
                  <c:v>328.73190857413852</c:v>
                </c:pt>
                <c:pt idx="17">
                  <c:v>213.11081263031753</c:v>
                </c:pt>
                <c:pt idx="18">
                  <c:v>137.57873545515599</c:v>
                </c:pt>
                <c:pt idx="19">
                  <c:v>221.21059538845401</c:v>
                </c:pt>
              </c:numCache>
            </c:numRef>
          </c:val>
          <c:smooth val="0"/>
          <c:extLst>
            <c:ext xmlns:c16="http://schemas.microsoft.com/office/drawing/2014/chart" uri="{C3380CC4-5D6E-409C-BE32-E72D297353CC}">
              <c16:uniqueId val="{00000001-A6EE-0547-B00E-96AEC219F452}"/>
            </c:ext>
          </c:extLst>
        </c:ser>
        <c:ser>
          <c:idx val="2"/>
          <c:order val="1"/>
          <c:spPr>
            <a:ln w="28575" cap="rnd">
              <a:solidFill>
                <a:schemeClr val="accent3"/>
              </a:solidFill>
              <a:round/>
            </a:ln>
            <a:effectLst/>
          </c:spPr>
          <c:marker>
            <c:symbol val="none"/>
          </c:marker>
          <c:cat>
            <c:numRef>
              <c:f>Sheet1!$C$139:$V$139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Sheet1!$C$141:$V$141</c:f>
              <c:numCache>
                <c:formatCode>0</c:formatCode>
                <c:ptCount val="20"/>
                <c:pt idx="0">
                  <c:v>324.65884978825829</c:v>
                </c:pt>
                <c:pt idx="1">
                  <c:v>92.476944938183152</c:v>
                </c:pt>
                <c:pt idx="2">
                  <c:v>150.5212086399558</c:v>
                </c:pt>
                <c:pt idx="3">
                  <c:v>208.88095616095063</c:v>
                </c:pt>
                <c:pt idx="4">
                  <c:v>265.61200705885273</c:v>
                </c:pt>
                <c:pt idx="5">
                  <c:v>319.58833808771448</c:v>
                </c:pt>
                <c:pt idx="6">
                  <c:v>370.14175298405661</c:v>
                </c:pt>
                <c:pt idx="7">
                  <c:v>416.88851123624676</c:v>
                </c:pt>
                <c:pt idx="8">
                  <c:v>459.63263121597714</c:v>
                </c:pt>
                <c:pt idx="9">
                  <c:v>498.3065974558242</c:v>
                </c:pt>
                <c:pt idx="10">
                  <c:v>3552.8837450343267</c:v>
                </c:pt>
                <c:pt idx="11">
                  <c:v>2398.2797931836535</c:v>
                </c:pt>
                <c:pt idx="12">
                  <c:v>1603.6911356535211</c:v>
                </c:pt>
                <c:pt idx="13">
                  <c:v>1063.7795802205981</c:v>
                </c:pt>
                <c:pt idx="14">
                  <c:v>700.76854967256008</c:v>
                </c:pt>
                <c:pt idx="15">
                  <c:v>458.8578291399096</c:v>
                </c:pt>
                <c:pt idx="16">
                  <c:v>298.86846704383231</c:v>
                </c:pt>
                <c:pt idx="17">
                  <c:v>193.75089615592938</c:v>
                </c:pt>
                <c:pt idx="18">
                  <c:v>125.0804825782166</c:v>
                </c:pt>
                <c:pt idx="19">
                  <c:v>201.11485929176337</c:v>
                </c:pt>
              </c:numCache>
            </c:numRef>
          </c:val>
          <c:smooth val="0"/>
          <c:extLst>
            <c:ext xmlns:c16="http://schemas.microsoft.com/office/drawing/2014/chart" uri="{C3380CC4-5D6E-409C-BE32-E72D297353CC}">
              <c16:uniqueId val="{00000002-A6EE-0547-B00E-96AEC219F452}"/>
            </c:ext>
          </c:extLst>
        </c:ser>
        <c:ser>
          <c:idx val="3"/>
          <c:order val="2"/>
          <c:spPr>
            <a:ln w="28575" cap="rnd">
              <a:solidFill>
                <a:schemeClr val="accent4"/>
              </a:solidFill>
              <a:round/>
            </a:ln>
            <a:effectLst/>
          </c:spPr>
          <c:marker>
            <c:symbol val="none"/>
          </c:marker>
          <c:cat>
            <c:numRef>
              <c:f>Sheet1!$C$139:$V$139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Sheet1!$C$142:$V$142</c:f>
              <c:numCache>
                <c:formatCode>0</c:formatCode>
                <c:ptCount val="20"/>
                <c:pt idx="0">
                  <c:v>324.65884978825829</c:v>
                </c:pt>
                <c:pt idx="1">
                  <c:v>107.88976909454696</c:v>
                </c:pt>
                <c:pt idx="2">
                  <c:v>173.73990571739594</c:v>
                </c:pt>
                <c:pt idx="3">
                  <c:v>238.53704030580269</c:v>
                </c:pt>
                <c:pt idx="4">
                  <c:v>300.09570377245876</c:v>
                </c:pt>
                <c:pt idx="5">
                  <c:v>357.23836480326941</c:v>
                </c:pt>
                <c:pt idx="6">
                  <c:v>409.34580289955579</c:v>
                </c:pt>
                <c:pt idx="7">
                  <c:v>456.13908411515484</c:v>
                </c:pt>
                <c:pt idx="8">
                  <c:v>497.55753523665339</c:v>
                </c:pt>
                <c:pt idx="9">
                  <c:v>533.68400454648111</c:v>
                </c:pt>
                <c:pt idx="10">
                  <c:v>3226.8356890745372</c:v>
                </c:pt>
                <c:pt idx="11">
                  <c:v>2178.1897141575464</c:v>
                </c:pt>
                <c:pt idx="12">
                  <c:v>1456.5204386470182</c:v>
                </c:pt>
                <c:pt idx="13">
                  <c:v>966.15655369027297</c:v>
                </c:pt>
                <c:pt idx="14">
                  <c:v>636.45903669796883</c:v>
                </c:pt>
                <c:pt idx="15">
                  <c:v>416.74845717914729</c:v>
                </c:pt>
                <c:pt idx="16">
                  <c:v>271.44131500050463</c:v>
                </c:pt>
                <c:pt idx="17">
                  <c:v>175.97038106860069</c:v>
                </c:pt>
                <c:pt idx="18">
                  <c:v>113.60184969580411</c:v>
                </c:pt>
                <c:pt idx="19">
                  <c:v>182.65855348430375</c:v>
                </c:pt>
              </c:numCache>
            </c:numRef>
          </c:val>
          <c:smooth val="0"/>
          <c:extLst>
            <c:ext xmlns:c16="http://schemas.microsoft.com/office/drawing/2014/chart" uri="{C3380CC4-5D6E-409C-BE32-E72D297353CC}">
              <c16:uniqueId val="{00000003-A6EE-0547-B00E-96AEC219F452}"/>
            </c:ext>
          </c:extLst>
        </c:ser>
        <c:ser>
          <c:idx val="4"/>
          <c:order val="3"/>
          <c:spPr>
            <a:ln w="28575" cap="rnd">
              <a:solidFill>
                <a:schemeClr val="accent5"/>
              </a:solidFill>
              <a:round/>
            </a:ln>
            <a:effectLst/>
          </c:spPr>
          <c:marker>
            <c:symbol val="none"/>
          </c:marker>
          <c:cat>
            <c:numRef>
              <c:f>Sheet1!$C$139:$V$139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Sheet1!$C$143:$V$143</c:f>
              <c:numCache>
                <c:formatCode>0</c:formatCode>
                <c:ptCount val="20"/>
                <c:pt idx="0">
                  <c:v>324.65884978825829</c:v>
                </c:pt>
                <c:pt idx="1">
                  <c:v>123.30259325091052</c:v>
                </c:pt>
                <c:pt idx="2">
                  <c:v>196.42483964363035</c:v>
                </c:pt>
                <c:pt idx="3">
                  <c:v>266.78261852214945</c:v>
                </c:pt>
                <c:pt idx="4">
                  <c:v>332.02161780569418</c:v>
                </c:pt>
                <c:pt idx="5">
                  <c:v>390.99351560094851</c:v>
                </c:pt>
                <c:pt idx="6">
                  <c:v>443.20707324258717</c:v>
                </c:pt>
                <c:pt idx="7">
                  <c:v>488.56067378206188</c:v>
                </c:pt>
                <c:pt idx="8">
                  <c:v>527.1927222310868</c:v>
                </c:pt>
                <c:pt idx="9">
                  <c:v>559.39059938622552</c:v>
                </c:pt>
                <c:pt idx="10">
                  <c:v>2927.660820184446</c:v>
                </c:pt>
                <c:pt idx="11">
                  <c:v>1976.2396662027572</c:v>
                </c:pt>
                <c:pt idx="12">
                  <c:v>1321.4796887435316</c:v>
                </c:pt>
                <c:pt idx="13">
                  <c:v>876.57970871602845</c:v>
                </c:pt>
                <c:pt idx="14">
                  <c:v>577.44997419666777</c:v>
                </c:pt>
                <c:pt idx="15">
                  <c:v>378.10977921396159</c:v>
                </c:pt>
                <c:pt idx="16">
                  <c:v>246.27473459432326</c:v>
                </c:pt>
                <c:pt idx="17">
                  <c:v>159.65535273821888</c:v>
                </c:pt>
                <c:pt idx="18">
                  <c:v>103.0692965188676</c:v>
                </c:pt>
                <c:pt idx="19">
                  <c:v>165.72343373979848</c:v>
                </c:pt>
              </c:numCache>
            </c:numRef>
          </c:val>
          <c:smooth val="0"/>
          <c:extLst>
            <c:ext xmlns:c16="http://schemas.microsoft.com/office/drawing/2014/chart" uri="{C3380CC4-5D6E-409C-BE32-E72D297353CC}">
              <c16:uniqueId val="{00000004-A6EE-0547-B00E-96AEC219F452}"/>
            </c:ext>
          </c:extLst>
        </c:ser>
        <c:ser>
          <c:idx val="5"/>
          <c:order val="4"/>
          <c:spPr>
            <a:ln w="28575" cap="rnd">
              <a:solidFill>
                <a:schemeClr val="accent6"/>
              </a:solidFill>
              <a:round/>
            </a:ln>
            <a:effectLst/>
          </c:spPr>
          <c:marker>
            <c:symbol val="none"/>
          </c:marker>
          <c:cat>
            <c:numRef>
              <c:f>Sheet1!$C$139:$V$139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Sheet1!$C$144:$V$144</c:f>
              <c:numCache>
                <c:formatCode>0</c:formatCode>
                <c:ptCount val="20"/>
                <c:pt idx="0">
                  <c:v>324.65884978825829</c:v>
                </c:pt>
                <c:pt idx="1">
                  <c:v>138.7154174072746</c:v>
                </c:pt>
                <c:pt idx="2">
                  <c:v>218.57601041865902</c:v>
                </c:pt>
                <c:pt idx="3">
                  <c:v>293.64133057415603</c:v>
                </c:pt>
                <c:pt idx="4">
                  <c:v>361.47609231218001</c:v>
                </c:pt>
                <c:pt idx="5">
                  <c:v>421.05258431122013</c:v>
                </c:pt>
                <c:pt idx="6">
                  <c:v>472.09242296499542</c:v>
                </c:pt>
                <c:pt idx="7">
                  <c:v>514.74533360013072</c:v>
                </c:pt>
                <c:pt idx="8">
                  <c:v>549.41040946703424</c:v>
                </c:pt>
                <c:pt idx="9">
                  <c:v>576.62863582356295</c:v>
                </c:pt>
                <c:pt idx="10">
                  <c:v>2653.400737639332</c:v>
                </c:pt>
                <c:pt idx="11">
                  <c:v>1791.107682933073</c:v>
                </c:pt>
                <c:pt idx="12">
                  <c:v>1197.6849082765584</c:v>
                </c:pt>
                <c:pt idx="13">
                  <c:v>794.46267466196628</c:v>
                </c:pt>
                <c:pt idx="14">
                  <c:v>523.35508844454216</c:v>
                </c:pt>
                <c:pt idx="15">
                  <c:v>342.68886619583321</c:v>
                </c:pt>
                <c:pt idx="16">
                  <c:v>223.20398521893637</c:v>
                </c:pt>
                <c:pt idx="17">
                  <c:v>144.69901287846889</c:v>
                </c:pt>
                <c:pt idx="18">
                  <c:v>93.413876882739672</c:v>
                </c:pt>
                <c:pt idx="19">
                  <c:v>150.19864264932201</c:v>
                </c:pt>
              </c:numCache>
            </c:numRef>
          </c:val>
          <c:smooth val="0"/>
          <c:extLst>
            <c:ext xmlns:c16="http://schemas.microsoft.com/office/drawing/2014/chart" uri="{C3380CC4-5D6E-409C-BE32-E72D297353CC}">
              <c16:uniqueId val="{00000005-A6EE-0547-B00E-96AEC219F452}"/>
            </c:ext>
          </c:extLst>
        </c:ser>
        <c:ser>
          <c:idx val="6"/>
          <c:order val="5"/>
          <c:spPr>
            <a:ln w="28575" cap="rnd">
              <a:solidFill>
                <a:schemeClr val="accent1">
                  <a:lumMod val="60000"/>
                </a:schemeClr>
              </a:solidFill>
              <a:round/>
            </a:ln>
            <a:effectLst/>
          </c:spPr>
          <c:marker>
            <c:symbol val="none"/>
          </c:marker>
          <c:cat>
            <c:numRef>
              <c:f>Sheet1!$C$139:$V$139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Sheet1!$C$145:$V$145</c:f>
              <c:numCache>
                <c:formatCode>0</c:formatCode>
                <c:ptCount val="20"/>
                <c:pt idx="0">
                  <c:v>324.65884978825829</c:v>
                </c:pt>
                <c:pt idx="1">
                  <c:v>154.1282415636384</c:v>
                </c:pt>
                <c:pt idx="2">
                  <c:v>240.19341804248288</c:v>
                </c:pt>
                <c:pt idx="3">
                  <c:v>319.13681622598767</c:v>
                </c:pt>
                <c:pt idx="4">
                  <c:v>388.54419128770309</c:v>
                </c:pt>
                <c:pt idx="5">
                  <c:v>447.60847033201986</c:v>
                </c:pt>
                <c:pt idx="6">
                  <c:v>496.35237726046671</c:v>
                </c:pt>
                <c:pt idx="7">
                  <c:v>535.24992054966242</c:v>
                </c:pt>
                <c:pt idx="8">
                  <c:v>565.0178834709734</c:v>
                </c:pt>
                <c:pt idx="9">
                  <c:v>586.49273054274772</c:v>
                </c:pt>
                <c:pt idx="10">
                  <c:v>2402.2206702534158</c:v>
                </c:pt>
                <c:pt idx="11">
                  <c:v>1621.555250798446</c:v>
                </c:pt>
                <c:pt idx="12">
                  <c:v>1084.3079231492961</c:v>
                </c:pt>
                <c:pt idx="13">
                  <c:v>719.25609718331293</c:v>
                </c:pt>
                <c:pt idx="14">
                  <c:v>473.8124903297861</c:v>
                </c:pt>
                <c:pt idx="15">
                  <c:v>310.24875593188068</c:v>
                </c:pt>
                <c:pt idx="16">
                  <c:v>202.07472598085508</c:v>
                </c:pt>
                <c:pt idx="17">
                  <c:v>131.00130514442145</c:v>
                </c:pt>
                <c:pt idx="18">
                  <c:v>84.570997042787027</c:v>
                </c:pt>
                <c:pt idx="19">
                  <c:v>135.98032098883479</c:v>
                </c:pt>
              </c:numCache>
            </c:numRef>
          </c:val>
          <c:smooth val="0"/>
          <c:extLst>
            <c:ext xmlns:c16="http://schemas.microsoft.com/office/drawing/2014/chart" uri="{C3380CC4-5D6E-409C-BE32-E72D297353CC}">
              <c16:uniqueId val="{00000006-A6EE-0547-B00E-96AEC219F452}"/>
            </c:ext>
          </c:extLst>
        </c:ser>
        <c:ser>
          <c:idx val="7"/>
          <c:order val="6"/>
          <c:spPr>
            <a:ln w="28575" cap="rnd">
              <a:solidFill>
                <a:schemeClr val="accent2">
                  <a:lumMod val="60000"/>
                </a:schemeClr>
              </a:solidFill>
              <a:round/>
            </a:ln>
            <a:effectLst/>
          </c:spPr>
          <c:marker>
            <c:symbol val="none"/>
          </c:marker>
          <c:cat>
            <c:numRef>
              <c:f>Sheet1!$C$139:$V$139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Sheet1!$C$146:$V$146</c:f>
              <c:numCache>
                <c:formatCode>0</c:formatCode>
                <c:ptCount val="20"/>
                <c:pt idx="0">
                  <c:v>324.65884978825829</c:v>
                </c:pt>
                <c:pt idx="1">
                  <c:v>169.54106572000222</c:v>
                </c:pt>
                <c:pt idx="2">
                  <c:v>261.27706251510051</c:v>
                </c:pt>
                <c:pt idx="3">
                  <c:v>343.29271524180916</c:v>
                </c:pt>
                <c:pt idx="4">
                  <c:v>413.30969957022057</c:v>
                </c:pt>
                <c:pt idx="5">
                  <c:v>470.84826049587321</c:v>
                </c:pt>
                <c:pt idx="6">
                  <c:v>516.32158046747895</c:v>
                </c:pt>
                <c:pt idx="7">
                  <c:v>550.59755674044345</c:v>
                </c:pt>
                <c:pt idx="8">
                  <c:v>574.76108978219202</c:v>
                </c:pt>
                <c:pt idx="9">
                  <c:v>589.97729221890097</c:v>
                </c:pt>
                <c:pt idx="10">
                  <c:v>2172.402902887698</c:v>
                </c:pt>
                <c:pt idx="11">
                  <c:v>1466.4228718237273</c:v>
                </c:pt>
                <c:pt idx="12">
                  <c:v>980.57339570938291</c:v>
                </c:pt>
                <c:pt idx="13">
                  <c:v>650.44567003741258</c:v>
                </c:pt>
                <c:pt idx="14">
                  <c:v>428.48337880145385</c:v>
                </c:pt>
                <c:pt idx="15">
                  <c:v>280.56760411299524</c:v>
                </c:pt>
                <c:pt idx="16">
                  <c:v>182.74246273750359</c:v>
                </c:pt>
                <c:pt idx="17">
                  <c:v>118.46855665753492</c:v>
                </c:pt>
                <c:pt idx="18">
                  <c:v>76.480184252380198</c:v>
                </c:pt>
                <c:pt idx="19">
                  <c:v>122.97123561949154</c:v>
                </c:pt>
              </c:numCache>
            </c:numRef>
          </c:val>
          <c:smooth val="0"/>
          <c:extLst>
            <c:ext xmlns:c16="http://schemas.microsoft.com/office/drawing/2014/chart" uri="{C3380CC4-5D6E-409C-BE32-E72D297353CC}">
              <c16:uniqueId val="{00000007-A6EE-0547-B00E-96AEC219F452}"/>
            </c:ext>
          </c:extLst>
        </c:ser>
        <c:ser>
          <c:idx val="8"/>
          <c:order val="7"/>
          <c:spPr>
            <a:ln w="28575" cap="rnd">
              <a:solidFill>
                <a:schemeClr val="accent3">
                  <a:lumMod val="60000"/>
                </a:schemeClr>
              </a:solidFill>
              <a:round/>
            </a:ln>
            <a:effectLst/>
          </c:spPr>
          <c:marker>
            <c:symbol val="none"/>
          </c:marker>
          <c:cat>
            <c:numRef>
              <c:f>Sheet1!$C$139:$V$139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Sheet1!$C$147:$V$147</c:f>
              <c:numCache>
                <c:formatCode>0</c:formatCode>
                <c:ptCount val="20"/>
                <c:pt idx="0">
                  <c:v>324.65884978825829</c:v>
                </c:pt>
                <c:pt idx="1">
                  <c:v>184.95388987636605</c:v>
                </c:pt>
                <c:pt idx="2">
                  <c:v>281.8269438365129</c:v>
                </c:pt>
                <c:pt idx="3">
                  <c:v>366.13266738578506</c:v>
                </c:pt>
                <c:pt idx="4">
                  <c:v>435.85512283985776</c:v>
                </c:pt>
                <c:pt idx="5">
                  <c:v>490.95331093701009</c:v>
                </c:pt>
                <c:pt idx="6">
                  <c:v>532.31924292008921</c:v>
                </c:pt>
                <c:pt idx="7">
                  <c:v>561.27905198298492</c:v>
                </c:pt>
                <c:pt idx="8">
                  <c:v>579.32807966057135</c:v>
                </c:pt>
                <c:pt idx="9">
                  <c:v>587.98355707689393</c:v>
                </c:pt>
                <c:pt idx="10">
                  <c:v>1962.3404856051768</c:v>
                </c:pt>
                <c:pt idx="11">
                  <c:v>1324.6258171410061</c:v>
                </c:pt>
                <c:pt idx="12">
                  <c:v>885.75598520425092</c:v>
                </c:pt>
                <c:pt idx="13">
                  <c:v>587.55025152301755</c:v>
                </c:pt>
                <c:pt idx="14">
                  <c:v>387.05080006720021</c:v>
                </c:pt>
                <c:pt idx="15">
                  <c:v>253.4378718461129</c:v>
                </c:pt>
                <c:pt idx="16">
                  <c:v>165.07201891155663</c:v>
                </c:pt>
                <c:pt idx="17">
                  <c:v>107.01313494438338</c:v>
                </c:pt>
                <c:pt idx="18">
                  <c:v>69.084865291559353</c:v>
                </c:pt>
                <c:pt idx="19">
                  <c:v>111.08042338751015</c:v>
                </c:pt>
              </c:numCache>
            </c:numRef>
          </c:val>
          <c:smooth val="0"/>
          <c:extLst>
            <c:ext xmlns:c16="http://schemas.microsoft.com/office/drawing/2014/chart" uri="{C3380CC4-5D6E-409C-BE32-E72D297353CC}">
              <c16:uniqueId val="{00000008-A6EE-0547-B00E-96AEC219F452}"/>
            </c:ext>
          </c:extLst>
        </c:ser>
        <c:dLbls>
          <c:showLegendKey val="0"/>
          <c:showVal val="0"/>
          <c:showCatName val="0"/>
          <c:showSerName val="0"/>
          <c:showPercent val="0"/>
          <c:showBubbleSize val="0"/>
        </c:dLbls>
        <c:smooth val="0"/>
        <c:axId val="870426080"/>
        <c:axId val="929272928"/>
      </c:lineChart>
      <c:catAx>
        <c:axId val="87042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9272928"/>
        <c:crosses val="autoZero"/>
        <c:auto val="1"/>
        <c:lblAlgn val="ctr"/>
        <c:lblOffset val="100"/>
        <c:noMultiLvlLbl val="0"/>
      </c:catAx>
      <c:valAx>
        <c:axId val="929272928"/>
        <c:scaling>
          <c:orientation val="minMax"/>
          <c:max val="4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42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shell</a:t>
            </a:r>
            <a:r>
              <a:rPr lang="en-US" baseline="0"/>
              <a:t> production #1</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cat>
            <c:numRef>
              <c:f>Sheet1!$C$128:$V$128</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Sheet1!$C$129:$V$129</c:f>
              <c:numCache>
                <c:formatCode>0</c:formatCode>
                <c:ptCount val="20"/>
                <c:pt idx="0">
                  <c:v>785.32121003161114</c:v>
                </c:pt>
                <c:pt idx="1">
                  <c:v>938.34455174390382</c:v>
                </c:pt>
                <c:pt idx="2">
                  <c:v>1071.1566733716422</c:v>
                </c:pt>
                <c:pt idx="3">
                  <c:v>1147.2083066536716</c:v>
                </c:pt>
                <c:pt idx="4">
                  <c:v>1191.6343069233717</c:v>
                </c:pt>
                <c:pt idx="5">
                  <c:v>1215.5981047682233</c:v>
                </c:pt>
                <c:pt idx="6">
                  <c:v>1225.2907954605714</c:v>
                </c:pt>
                <c:pt idx="7">
                  <c:v>1224.5899239761961</c:v>
                </c:pt>
                <c:pt idx="8">
                  <c:v>1216.1186276095984</c:v>
                </c:pt>
                <c:pt idx="9">
                  <c:v>1201.7475872333507</c:v>
                </c:pt>
                <c:pt idx="10">
                  <c:v>1182.8623848224186</c:v>
                </c:pt>
                <c:pt idx="11">
                  <c:v>732.95906646201547</c:v>
                </c:pt>
                <c:pt idx="12">
                  <c:v>452.95671451713088</c:v>
                </c:pt>
                <c:pt idx="13">
                  <c:v>279.28358724383719</c:v>
                </c:pt>
                <c:pt idx="14">
                  <c:v>171.86496773102635</c:v>
                </c:pt>
                <c:pt idx="15">
                  <c:v>105.58340580927073</c:v>
                </c:pt>
                <c:pt idx="16">
                  <c:v>64.768254895901762</c:v>
                </c:pt>
                <c:pt idx="17">
                  <c:v>39.679168714586162</c:v>
                </c:pt>
                <c:pt idx="18">
                  <c:v>24.280619692413708</c:v>
                </c:pt>
                <c:pt idx="19">
                  <c:v>14.84249220572001</c:v>
                </c:pt>
              </c:numCache>
            </c:numRef>
          </c:val>
          <c:smooth val="0"/>
          <c:extLst>
            <c:ext xmlns:c16="http://schemas.microsoft.com/office/drawing/2014/chart" uri="{C3380CC4-5D6E-409C-BE32-E72D297353CC}">
              <c16:uniqueId val="{00000001-4DC4-7A4A-9E39-D9F63726C042}"/>
            </c:ext>
          </c:extLst>
        </c:ser>
        <c:ser>
          <c:idx val="2"/>
          <c:order val="1"/>
          <c:spPr>
            <a:ln w="28575" cap="rnd">
              <a:solidFill>
                <a:schemeClr val="accent3"/>
              </a:solidFill>
              <a:round/>
            </a:ln>
            <a:effectLst/>
          </c:spPr>
          <c:marker>
            <c:symbol val="none"/>
          </c:marker>
          <c:cat>
            <c:numRef>
              <c:f>Sheet1!$C$128:$V$128</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Sheet1!$C$130:$V$130</c:f>
              <c:numCache>
                <c:formatCode>0</c:formatCode>
                <c:ptCount val="20"/>
                <c:pt idx="0">
                  <c:v>785.32121003161114</c:v>
                </c:pt>
                <c:pt idx="1">
                  <c:v>938.34455174390382</c:v>
                </c:pt>
                <c:pt idx="2">
                  <c:v>1059.8813399677304</c:v>
                </c:pt>
                <c:pt idx="3">
                  <c:v>1123.183667323196</c:v>
                </c:pt>
                <c:pt idx="4">
                  <c:v>1154.3984711259855</c:v>
                </c:pt>
                <c:pt idx="5">
                  <c:v>1165.21752420655</c:v>
                </c:pt>
                <c:pt idx="6">
                  <c:v>1162.1452530267445</c:v>
                </c:pt>
                <c:pt idx="7">
                  <c:v>1149.2543905205621</c:v>
                </c:pt>
                <c:pt idx="8">
                  <c:v>1129.2905108984132</c:v>
                </c:pt>
                <c:pt idx="9">
                  <c:v>1104.1987352134424</c:v>
                </c:pt>
                <c:pt idx="10">
                  <c:v>1075.4060024445691</c:v>
                </c:pt>
                <c:pt idx="11">
                  <c:v>666.37386540764419</c:v>
                </c:pt>
                <c:pt idx="12">
                  <c:v>411.80814935832387</c:v>
                </c:pt>
                <c:pt idx="13">
                  <c:v>253.91224707121293</c:v>
                </c:pt>
                <c:pt idx="14">
                  <c:v>156.2520038505032</c:v>
                </c:pt>
                <c:pt idx="15">
                  <c:v>95.991748340933924</c:v>
                </c:pt>
                <c:pt idx="16">
                  <c:v>58.884423899716275</c:v>
                </c:pt>
                <c:pt idx="17">
                  <c:v>36.074539824075053</c:v>
                </c:pt>
                <c:pt idx="18">
                  <c:v>22.074862211647382</c:v>
                </c:pt>
                <c:pt idx="19">
                  <c:v>13.494135424438525</c:v>
                </c:pt>
              </c:numCache>
            </c:numRef>
          </c:val>
          <c:smooth val="0"/>
          <c:extLst>
            <c:ext xmlns:c16="http://schemas.microsoft.com/office/drawing/2014/chart" uri="{C3380CC4-5D6E-409C-BE32-E72D297353CC}">
              <c16:uniqueId val="{00000002-4DC4-7A4A-9E39-D9F63726C042}"/>
            </c:ext>
          </c:extLst>
        </c:ser>
        <c:ser>
          <c:idx val="3"/>
          <c:order val="2"/>
          <c:spPr>
            <a:ln w="28575" cap="rnd">
              <a:solidFill>
                <a:schemeClr val="accent4"/>
              </a:solidFill>
              <a:round/>
            </a:ln>
            <a:effectLst/>
          </c:spPr>
          <c:marker>
            <c:symbol val="none"/>
          </c:marker>
          <c:cat>
            <c:numRef>
              <c:f>Sheet1!$C$128:$V$128</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Sheet1!$C$131:$V$131</c:f>
              <c:numCache>
                <c:formatCode>0</c:formatCode>
                <c:ptCount val="20"/>
                <c:pt idx="0">
                  <c:v>785.32121003161114</c:v>
                </c:pt>
                <c:pt idx="1">
                  <c:v>938.34455174390382</c:v>
                </c:pt>
                <c:pt idx="2">
                  <c:v>1048.6060065638183</c:v>
                </c:pt>
                <c:pt idx="3">
                  <c:v>1099.4132569803442</c:v>
                </c:pt>
                <c:pt idx="4">
                  <c:v>1117.9465184008893</c:v>
                </c:pt>
                <c:pt idx="5">
                  <c:v>1116.4194327840453</c:v>
                </c:pt>
                <c:pt idx="6">
                  <c:v>1101.6303376073604</c:v>
                </c:pt>
                <c:pt idx="7">
                  <c:v>1077.8212488366833</c:v>
                </c:pt>
                <c:pt idx="8">
                  <c:v>1047.8312429937071</c:v>
                </c:pt>
                <c:pt idx="9">
                  <c:v>1013.6499539484726</c:v>
                </c:pt>
                <c:pt idx="10">
                  <c:v>976.71601942595726</c:v>
                </c:pt>
                <c:pt idx="11">
                  <c:v>605.22075178206069</c:v>
                </c:pt>
                <c:pt idx="12">
                  <c:v>374.01652538122613</c:v>
                </c:pt>
                <c:pt idx="13">
                  <c:v>230.61072625515516</c:v>
                </c:pt>
                <c:pt idx="14">
                  <c:v>141.91276120951275</c:v>
                </c:pt>
                <c:pt idx="15">
                  <c:v>87.182587900914967</c:v>
                </c:pt>
                <c:pt idx="16">
                  <c:v>53.480601732540599</c:v>
                </c:pt>
                <c:pt idx="17">
                  <c:v>32.763980170744759</c:v>
                </c:pt>
                <c:pt idx="18">
                  <c:v>20.049052636609261</c:v>
                </c:pt>
                <c:pt idx="19">
                  <c:v>12.255778940597594</c:v>
                </c:pt>
              </c:numCache>
            </c:numRef>
          </c:val>
          <c:smooth val="0"/>
          <c:extLst>
            <c:ext xmlns:c16="http://schemas.microsoft.com/office/drawing/2014/chart" uri="{C3380CC4-5D6E-409C-BE32-E72D297353CC}">
              <c16:uniqueId val="{00000003-4DC4-7A4A-9E39-D9F63726C042}"/>
            </c:ext>
          </c:extLst>
        </c:ser>
        <c:ser>
          <c:idx val="4"/>
          <c:order val="3"/>
          <c:spPr>
            <a:ln w="28575" cap="rnd">
              <a:solidFill>
                <a:schemeClr val="accent5"/>
              </a:solidFill>
              <a:round/>
            </a:ln>
            <a:effectLst/>
          </c:spPr>
          <c:marker>
            <c:symbol val="none"/>
          </c:marker>
          <c:cat>
            <c:numRef>
              <c:f>Sheet1!$C$128:$V$128</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Sheet1!$C$132:$V$132</c:f>
              <c:numCache>
                <c:formatCode>0</c:formatCode>
                <c:ptCount val="20"/>
                <c:pt idx="0">
                  <c:v>785.32121003161114</c:v>
                </c:pt>
                <c:pt idx="1">
                  <c:v>938.34455174390382</c:v>
                </c:pt>
                <c:pt idx="2">
                  <c:v>1037.3306731599064</c:v>
                </c:pt>
                <c:pt idx="3">
                  <c:v>1075.8970756251167</c:v>
                </c:pt>
                <c:pt idx="4">
                  <c:v>1082.2701095664636</c:v>
                </c:pt>
                <c:pt idx="5">
                  <c:v>1069.1703402463736</c:v>
                </c:pt>
                <c:pt idx="6">
                  <c:v>1043.6629861214351</c:v>
                </c:pt>
                <c:pt idx="7">
                  <c:v>1010.1270799860223</c:v>
                </c:pt>
                <c:pt idx="8">
                  <c:v>971.4612793948686</c:v>
                </c:pt>
                <c:pt idx="9">
                  <c:v>929.66618667032378</c:v>
                </c:pt>
                <c:pt idx="10">
                  <c:v>886.16015751951522</c:v>
                </c:pt>
                <c:pt idx="11">
                  <c:v>549.10793523022369</c:v>
                </c:pt>
                <c:pt idx="12">
                  <c:v>339.33972255469371</c:v>
                </c:pt>
                <c:pt idx="13">
                  <c:v>209.22973867477359</c:v>
                </c:pt>
                <c:pt idx="14">
                  <c:v>128.75537241762683</c:v>
                </c:pt>
                <c:pt idx="15">
                  <c:v>79.099486739902417</c:v>
                </c:pt>
                <c:pt idx="16">
                  <c:v>48.522167664865805</c:v>
                </c:pt>
                <c:pt idx="17">
                  <c:v>29.726279954062385</c:v>
                </c:pt>
                <c:pt idx="18">
                  <c:v>18.190212189840675</c:v>
                </c:pt>
                <c:pt idx="19">
                  <c:v>11.119488961497101</c:v>
                </c:pt>
              </c:numCache>
            </c:numRef>
          </c:val>
          <c:smooth val="0"/>
          <c:extLst>
            <c:ext xmlns:c16="http://schemas.microsoft.com/office/drawing/2014/chart" uri="{C3380CC4-5D6E-409C-BE32-E72D297353CC}">
              <c16:uniqueId val="{00000004-4DC4-7A4A-9E39-D9F63726C042}"/>
            </c:ext>
          </c:extLst>
        </c:ser>
        <c:ser>
          <c:idx val="5"/>
          <c:order val="4"/>
          <c:spPr>
            <a:ln w="28575" cap="rnd">
              <a:solidFill>
                <a:schemeClr val="accent6"/>
              </a:solidFill>
              <a:round/>
            </a:ln>
            <a:effectLst/>
          </c:spPr>
          <c:marker>
            <c:symbol val="none"/>
          </c:marker>
          <c:cat>
            <c:numRef>
              <c:f>Sheet1!$C$128:$V$128</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Sheet1!$C$133:$V$133</c:f>
              <c:numCache>
                <c:formatCode>0</c:formatCode>
                <c:ptCount val="20"/>
                <c:pt idx="0">
                  <c:v>785.32121003161114</c:v>
                </c:pt>
                <c:pt idx="1">
                  <c:v>938.34455174390382</c:v>
                </c:pt>
                <c:pt idx="2">
                  <c:v>1026.0553397559943</c:v>
                </c:pt>
                <c:pt idx="3">
                  <c:v>1052.6351232575132</c:v>
                </c:pt>
                <c:pt idx="4">
                  <c:v>1047.3609054410877</c:v>
                </c:pt>
                <c:pt idx="5">
                  <c:v>1023.4371145237357</c:v>
                </c:pt>
                <c:pt idx="6">
                  <c:v>988.16190268650303</c:v>
                </c:pt>
                <c:pt idx="7">
                  <c:v>946.01365224427832</c:v>
                </c:pt>
                <c:pt idx="8">
                  <c:v>899.91284323239472</c:v>
                </c:pt>
                <c:pt idx="9">
                  <c:v>851.83514676179823</c:v>
                </c:pt>
                <c:pt idx="10">
                  <c:v>803.14563743785436</c:v>
                </c:pt>
                <c:pt idx="11">
                  <c:v>497.6681008736843</c:v>
                </c:pt>
                <c:pt idx="12">
                  <c:v>307.55074629178671</c:v>
                </c:pt>
                <c:pt idx="13">
                  <c:v>189.62932424007801</c:v>
                </c:pt>
                <c:pt idx="14">
                  <c:v>116.69370911840612</c:v>
                </c:pt>
                <c:pt idx="15">
                  <c:v>71.689532822769706</c:v>
                </c:pt>
                <c:pt idx="16">
                  <c:v>43.976663753591168</c:v>
                </c:pt>
                <c:pt idx="17">
                  <c:v>26.941554367767647</c:v>
                </c:pt>
                <c:pt idx="18">
                  <c:v>16.486172889145827</c:v>
                </c:pt>
                <c:pt idx="19">
                  <c:v>10.077827325212494</c:v>
                </c:pt>
              </c:numCache>
            </c:numRef>
          </c:val>
          <c:smooth val="0"/>
          <c:extLst>
            <c:ext xmlns:c16="http://schemas.microsoft.com/office/drawing/2014/chart" uri="{C3380CC4-5D6E-409C-BE32-E72D297353CC}">
              <c16:uniqueId val="{00000005-4DC4-7A4A-9E39-D9F63726C042}"/>
            </c:ext>
          </c:extLst>
        </c:ser>
        <c:ser>
          <c:idx val="6"/>
          <c:order val="5"/>
          <c:spPr>
            <a:ln w="28575" cap="rnd">
              <a:solidFill>
                <a:schemeClr val="accent1">
                  <a:lumMod val="60000"/>
                </a:schemeClr>
              </a:solidFill>
              <a:round/>
            </a:ln>
            <a:effectLst/>
          </c:spPr>
          <c:marker>
            <c:symbol val="none"/>
          </c:marker>
          <c:cat>
            <c:numRef>
              <c:f>Sheet1!$C$128:$V$128</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Sheet1!$C$134:$V$134</c:f>
              <c:numCache>
                <c:formatCode>0</c:formatCode>
                <c:ptCount val="20"/>
                <c:pt idx="0">
                  <c:v>785.32121003161114</c:v>
                </c:pt>
                <c:pt idx="1">
                  <c:v>938.34455174390382</c:v>
                </c:pt>
                <c:pt idx="2">
                  <c:v>1014.7800063520822</c:v>
                </c:pt>
                <c:pt idx="3">
                  <c:v>1029.6273998775337</c:v>
                </c:pt>
                <c:pt idx="4">
                  <c:v>1013.2105668431411</c:v>
                </c:pt>
                <c:pt idx="5">
                  <c:v>979.18698173087239</c:v>
                </c:pt>
                <c:pt idx="6">
                  <c:v>935.04753961648623</c:v>
                </c:pt>
                <c:pt idx="7">
                  <c:v>885.32781015242062</c:v>
                </c:pt>
                <c:pt idx="8">
                  <c:v>832.92954976278168</c:v>
                </c:pt>
                <c:pt idx="9">
                  <c:v>779.76635418870774</c:v>
                </c:pt>
                <c:pt idx="10">
                  <c:v>727.11710074881159</c:v>
                </c:pt>
                <c:pt idx="11">
                  <c:v>450.55712161599155</c:v>
                </c:pt>
                <c:pt idx="12">
                  <c:v>278.43693167557154</c:v>
                </c:pt>
                <c:pt idx="13">
                  <c:v>171.67835823433813</c:v>
                </c:pt>
                <c:pt idx="14">
                  <c:v>105.64708004949613</c:v>
                </c:pt>
                <c:pt idx="15">
                  <c:v>64.903154335022464</c:v>
                </c:pt>
                <c:pt idx="16">
                  <c:v>39.813681054316632</c:v>
                </c:pt>
                <c:pt idx="17">
                  <c:v>24.391173889771007</c:v>
                </c:pt>
                <c:pt idx="18">
                  <c:v>14.925534890335408</c:v>
                </c:pt>
                <c:pt idx="19">
                  <c:v>9.1238254246542709</c:v>
                </c:pt>
              </c:numCache>
            </c:numRef>
          </c:val>
          <c:smooth val="0"/>
          <c:extLst>
            <c:ext xmlns:c16="http://schemas.microsoft.com/office/drawing/2014/chart" uri="{C3380CC4-5D6E-409C-BE32-E72D297353CC}">
              <c16:uniqueId val="{00000006-4DC4-7A4A-9E39-D9F63726C042}"/>
            </c:ext>
          </c:extLst>
        </c:ser>
        <c:ser>
          <c:idx val="7"/>
          <c:order val="6"/>
          <c:spPr>
            <a:ln w="28575" cap="rnd">
              <a:solidFill>
                <a:schemeClr val="accent2">
                  <a:lumMod val="60000"/>
                </a:schemeClr>
              </a:solidFill>
              <a:round/>
            </a:ln>
            <a:effectLst/>
          </c:spPr>
          <c:marker>
            <c:symbol val="none"/>
          </c:marker>
          <c:cat>
            <c:numRef>
              <c:f>Sheet1!$C$128:$V$128</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Sheet1!$C$135:$V$135</c:f>
              <c:numCache>
                <c:formatCode>0</c:formatCode>
                <c:ptCount val="20"/>
                <c:pt idx="0">
                  <c:v>785.32121003161114</c:v>
                </c:pt>
                <c:pt idx="1">
                  <c:v>938.34455174390382</c:v>
                </c:pt>
                <c:pt idx="2">
                  <c:v>1003.5046729481702</c:v>
                </c:pt>
                <c:pt idx="3">
                  <c:v>1006.8739054851784</c:v>
                </c:pt>
                <c:pt idx="4">
                  <c:v>979.81075459100475</c:v>
                </c:pt>
                <c:pt idx="5">
                  <c:v>936.38752616706302</c:v>
                </c:pt>
                <c:pt idx="6">
                  <c:v>884.24207841955706</c:v>
                </c:pt>
                <c:pt idx="7">
                  <c:v>827.92136476716166</c:v>
                </c:pt>
                <c:pt idx="8">
                  <c:v>770.26603893815309</c:v>
                </c:pt>
                <c:pt idx="9">
                  <c:v>713.09020284318319</c:v>
                </c:pt>
                <c:pt idx="10">
                  <c:v>657.55462017541061</c:v>
                </c:pt>
                <c:pt idx="11">
                  <c:v>407.45282522777165</c:v>
                </c:pt>
                <c:pt idx="12">
                  <c:v>251.79918153786656</c:v>
                </c:pt>
                <c:pt idx="13">
                  <c:v>155.25408152945687</c:v>
                </c:pt>
                <c:pt idx="14">
                  <c:v>95.539941947516027</c:v>
                </c:pt>
                <c:pt idx="15">
                  <c:v>58.693942080307352</c:v>
                </c:pt>
                <c:pt idx="16">
                  <c:v>36.004750674265999</c:v>
                </c:pt>
                <c:pt idx="17">
                  <c:v>22.057697537581923</c:v>
                </c:pt>
                <c:pt idx="18">
                  <c:v>13.497625644648105</c:v>
                </c:pt>
                <c:pt idx="19">
                  <c:v>8.2509592409212775</c:v>
                </c:pt>
              </c:numCache>
            </c:numRef>
          </c:val>
          <c:smooth val="0"/>
          <c:extLst>
            <c:ext xmlns:c16="http://schemas.microsoft.com/office/drawing/2014/chart" uri="{C3380CC4-5D6E-409C-BE32-E72D297353CC}">
              <c16:uniqueId val="{00000007-4DC4-7A4A-9E39-D9F63726C042}"/>
            </c:ext>
          </c:extLst>
        </c:ser>
        <c:ser>
          <c:idx val="8"/>
          <c:order val="7"/>
          <c:spPr>
            <a:ln w="28575" cap="rnd">
              <a:solidFill>
                <a:schemeClr val="accent3">
                  <a:lumMod val="60000"/>
                </a:schemeClr>
              </a:solidFill>
              <a:round/>
            </a:ln>
            <a:effectLst/>
          </c:spPr>
          <c:marker>
            <c:symbol val="none"/>
          </c:marker>
          <c:cat>
            <c:numRef>
              <c:f>Sheet1!$C$128:$V$128</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Sheet1!$C$136:$V$136</c:f>
              <c:numCache>
                <c:formatCode>0</c:formatCode>
                <c:ptCount val="20"/>
                <c:pt idx="0">
                  <c:v>785.32121003161114</c:v>
                </c:pt>
                <c:pt idx="1">
                  <c:v>938.34455174390382</c:v>
                </c:pt>
                <c:pt idx="2">
                  <c:v>992.22933954425821</c:v>
                </c:pt>
                <c:pt idx="3">
                  <c:v>984.37464008044708</c:v>
                </c:pt>
                <c:pt idx="4">
                  <c:v>947.15312950305793</c:v>
                </c:pt>
                <c:pt idx="5">
                  <c:v>895.00669031612415</c:v>
                </c:pt>
                <c:pt idx="6">
                  <c:v>835.66941079600383</c:v>
                </c:pt>
                <c:pt idx="7">
                  <c:v>773.65098511088422</c:v>
                </c:pt>
                <c:pt idx="8">
                  <c:v>711.68761596287527</c:v>
                </c:pt>
                <c:pt idx="9">
                  <c:v>651.45705812992401</c:v>
                </c:pt>
                <c:pt idx="10">
                  <c:v>593.97179544905396</c:v>
                </c:pt>
                <c:pt idx="11">
                  <c:v>368.05381444475069</c:v>
                </c:pt>
                <c:pt idx="12">
                  <c:v>227.45123729911819</c:v>
                </c:pt>
                <c:pt idx="13">
                  <c:v>140.24165100116764</c:v>
                </c:pt>
                <c:pt idx="14">
                  <c:v>86.301622883474309</c:v>
                </c:pt>
                <c:pt idx="15">
                  <c:v>53.018479514481903</c:v>
                </c:pt>
                <c:pt idx="16">
                  <c:v>32.523239509722231</c:v>
                </c:pt>
                <c:pt idx="17">
                  <c:v>19.924808993623504</c:v>
                </c:pt>
                <c:pt idx="18">
                  <c:v>12.192460812323302</c:v>
                </c:pt>
                <c:pt idx="19">
                  <c:v>7.4531254501711448</c:v>
                </c:pt>
              </c:numCache>
            </c:numRef>
          </c:val>
          <c:smooth val="0"/>
          <c:extLst>
            <c:ext xmlns:c16="http://schemas.microsoft.com/office/drawing/2014/chart" uri="{C3380CC4-5D6E-409C-BE32-E72D297353CC}">
              <c16:uniqueId val="{00000008-4DC4-7A4A-9E39-D9F63726C042}"/>
            </c:ext>
          </c:extLst>
        </c:ser>
        <c:dLbls>
          <c:showLegendKey val="0"/>
          <c:showVal val="0"/>
          <c:showCatName val="0"/>
          <c:showSerName val="0"/>
          <c:showPercent val="0"/>
          <c:showBubbleSize val="0"/>
        </c:dLbls>
        <c:smooth val="0"/>
        <c:axId val="870474320"/>
        <c:axId val="869956192"/>
      </c:lineChart>
      <c:catAx>
        <c:axId val="870474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956192"/>
        <c:crosses val="autoZero"/>
        <c:auto val="1"/>
        <c:lblAlgn val="ctr"/>
        <c:lblOffset val="100"/>
        <c:noMultiLvlLbl val="0"/>
      </c:catAx>
      <c:valAx>
        <c:axId val="869956192"/>
        <c:scaling>
          <c:orientation val="minMax"/>
          <c:max val="1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474320"/>
        <c:crosses val="autoZero"/>
        <c:crossBetween val="between"/>
        <c:majorUnit val="25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shell</a:t>
            </a:r>
            <a:r>
              <a:rPr lang="en-US" baseline="0"/>
              <a:t> production #2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Sheet1!$AA$129:$AT$129</c:f>
              <c:numCache>
                <c:formatCode>0</c:formatCode>
                <c:ptCount val="20"/>
                <c:pt idx="0">
                  <c:v>543.68391463726914</c:v>
                </c:pt>
                <c:pt idx="1">
                  <c:v>449.73910468198932</c:v>
                </c:pt>
                <c:pt idx="2">
                  <c:v>513.39461859824269</c:v>
                </c:pt>
                <c:pt idx="3">
                  <c:v>549.84540141388993</c:v>
                </c:pt>
                <c:pt idx="4">
                  <c:v>571.13833645439718</c:v>
                </c:pt>
                <c:pt idx="5">
                  <c:v>582.62394370547986</c:v>
                </c:pt>
                <c:pt idx="6">
                  <c:v>587.26955285388351</c:v>
                </c:pt>
                <c:pt idx="7">
                  <c:v>586.93363220160893</c:v>
                </c:pt>
                <c:pt idx="8">
                  <c:v>582.87342506732239</c:v>
                </c:pt>
                <c:pt idx="9">
                  <c:v>575.98552997574802</c:v>
                </c:pt>
                <c:pt idx="10">
                  <c:v>566.93404242968006</c:v>
                </c:pt>
                <c:pt idx="11">
                  <c:v>351.29990759422054</c:v>
                </c:pt>
                <c:pt idx="12">
                  <c:v>217.09759689874329</c:v>
                </c:pt>
                <c:pt idx="13">
                  <c:v>133.85781400444276</c:v>
                </c:pt>
                <c:pt idx="14">
                  <c:v>82.373150214278937</c:v>
                </c:pt>
                <c:pt idx="15">
                  <c:v>50.605064322786582</c:v>
                </c:pt>
                <c:pt idx="16">
                  <c:v>31.042773056615648</c:v>
                </c:pt>
                <c:pt idx="17">
                  <c:v>19.017826425334203</c:v>
                </c:pt>
                <c:pt idx="18">
                  <c:v>11.637456775653911</c:v>
                </c:pt>
                <c:pt idx="19">
                  <c:v>7.1138572110255689</c:v>
                </c:pt>
              </c:numCache>
            </c:numRef>
          </c:val>
          <c:smooth val="0"/>
          <c:extLst>
            <c:ext xmlns:c16="http://schemas.microsoft.com/office/drawing/2014/chart" uri="{C3380CC4-5D6E-409C-BE32-E72D297353CC}">
              <c16:uniqueId val="{00000000-DE56-074C-A582-9168C3D6DCC1}"/>
            </c:ext>
          </c:extLst>
        </c:ser>
        <c:ser>
          <c:idx val="1"/>
          <c:order val="1"/>
          <c:spPr>
            <a:ln w="28575" cap="rnd">
              <a:solidFill>
                <a:schemeClr val="accent2"/>
              </a:solidFill>
              <a:round/>
            </a:ln>
            <a:effectLst/>
          </c:spPr>
          <c:marker>
            <c:symbol val="none"/>
          </c:marker>
          <c:val>
            <c:numRef>
              <c:f>Sheet1!$AA$130:$AT$130</c:f>
              <c:numCache>
                <c:formatCode>0</c:formatCode>
                <c:ptCount val="20"/>
                <c:pt idx="0">
                  <c:v>543.68391463726914</c:v>
                </c:pt>
                <c:pt idx="1">
                  <c:v>449.73910468198932</c:v>
                </c:pt>
                <c:pt idx="2">
                  <c:v>507.99046471826119</c:v>
                </c:pt>
                <c:pt idx="3">
                  <c:v>538.33063345076255</c:v>
                </c:pt>
                <c:pt idx="4">
                  <c:v>553.29157491837179</c:v>
                </c:pt>
                <c:pt idx="5">
                  <c:v>558.47703822917481</c:v>
                </c:pt>
                <c:pt idx="6">
                  <c:v>557.00452955719709</c:v>
                </c:pt>
                <c:pt idx="7">
                  <c:v>550.82606882938182</c:v>
                </c:pt>
                <c:pt idx="8">
                  <c:v>541.25758214657674</c:v>
                </c:pt>
                <c:pt idx="9">
                  <c:v>529.23134646324775</c:v>
                </c:pt>
                <c:pt idx="10">
                  <c:v>515.43127927816647</c:v>
                </c:pt>
                <c:pt idx="11">
                  <c:v>319.38629052082365</c:v>
                </c:pt>
                <c:pt idx="12">
                  <c:v>197.37550353860499</c:v>
                </c:pt>
                <c:pt idx="13">
                  <c:v>121.69758587436836</c:v>
                </c:pt>
                <c:pt idx="14">
                  <c:v>74.890013679826993</c:v>
                </c:pt>
                <c:pt idx="15">
                  <c:v>46.007879382341123</c:v>
                </c:pt>
                <c:pt idx="16">
                  <c:v>28.22271204660958</c:v>
                </c:pt>
                <c:pt idx="17">
                  <c:v>17.290164057692778</c:v>
                </c:pt>
                <c:pt idx="18">
                  <c:v>10.580259403215612</c:v>
                </c:pt>
                <c:pt idx="19">
                  <c:v>6.4676033691095904</c:v>
                </c:pt>
              </c:numCache>
            </c:numRef>
          </c:val>
          <c:smooth val="0"/>
          <c:extLst>
            <c:ext xmlns:c16="http://schemas.microsoft.com/office/drawing/2014/chart" uri="{C3380CC4-5D6E-409C-BE32-E72D297353CC}">
              <c16:uniqueId val="{00000001-DE56-074C-A582-9168C3D6DCC1}"/>
            </c:ext>
          </c:extLst>
        </c:ser>
        <c:ser>
          <c:idx val="2"/>
          <c:order val="2"/>
          <c:spPr>
            <a:ln w="28575" cap="rnd">
              <a:solidFill>
                <a:schemeClr val="accent3"/>
              </a:solidFill>
              <a:round/>
            </a:ln>
            <a:effectLst/>
          </c:spPr>
          <c:marker>
            <c:symbol val="none"/>
          </c:marker>
          <c:val>
            <c:numRef>
              <c:f>Sheet1!$AA$131:$AT$131</c:f>
              <c:numCache>
                <c:formatCode>0</c:formatCode>
                <c:ptCount val="20"/>
                <c:pt idx="0">
                  <c:v>543.68391463726914</c:v>
                </c:pt>
                <c:pt idx="1">
                  <c:v>449.73910468198932</c:v>
                </c:pt>
                <c:pt idx="2">
                  <c:v>502.5863108382797</c:v>
                </c:pt>
                <c:pt idx="3">
                  <c:v>526.93771488407026</c:v>
                </c:pt>
                <c:pt idx="4">
                  <c:v>535.82052065368066</c:v>
                </c:pt>
                <c:pt idx="5">
                  <c:v>535.0886038787437</c:v>
                </c:pt>
                <c:pt idx="6">
                  <c:v>528.00033932660472</c:v>
                </c:pt>
                <c:pt idx="7">
                  <c:v>516.58888257852868</c:v>
                </c:pt>
                <c:pt idx="8">
                  <c:v>502.21497445260513</c:v>
                </c:pt>
                <c:pt idx="9">
                  <c:v>485.83222644867612</c:v>
                </c:pt>
                <c:pt idx="10">
                  <c:v>468.13016315681966</c:v>
                </c:pt>
                <c:pt idx="11">
                  <c:v>290.07621830974506</c:v>
                </c:pt>
                <c:pt idx="12">
                  <c:v>179.26235831881252</c:v>
                </c:pt>
                <c:pt idx="13">
                  <c:v>110.52940134122819</c:v>
                </c:pt>
                <c:pt idx="14">
                  <c:v>68.017358922902545</c:v>
                </c:pt>
                <c:pt idx="15">
                  <c:v>41.785737396296511</c:v>
                </c:pt>
                <c:pt idx="16">
                  <c:v>25.632714439856727</c:v>
                </c:pt>
                <c:pt idx="17">
                  <c:v>15.703446117339199</c:v>
                </c:pt>
                <c:pt idx="18">
                  <c:v>9.6093092518659748</c:v>
                </c:pt>
                <c:pt idx="19">
                  <c:v>5.8740715632449989</c:v>
                </c:pt>
              </c:numCache>
            </c:numRef>
          </c:val>
          <c:smooth val="0"/>
          <c:extLst>
            <c:ext xmlns:c16="http://schemas.microsoft.com/office/drawing/2014/chart" uri="{C3380CC4-5D6E-409C-BE32-E72D297353CC}">
              <c16:uniqueId val="{00000002-DE56-074C-A582-9168C3D6DCC1}"/>
            </c:ext>
          </c:extLst>
        </c:ser>
        <c:ser>
          <c:idx val="3"/>
          <c:order val="3"/>
          <c:spPr>
            <a:ln w="28575" cap="rnd">
              <a:solidFill>
                <a:schemeClr val="accent4"/>
              </a:solidFill>
              <a:round/>
            </a:ln>
            <a:effectLst/>
          </c:spPr>
          <c:marker>
            <c:symbol val="none"/>
          </c:marker>
          <c:val>
            <c:numRef>
              <c:f>Sheet1!$AA$132:$AT$132</c:f>
              <c:numCache>
                <c:formatCode>0</c:formatCode>
                <c:ptCount val="20"/>
                <c:pt idx="0">
                  <c:v>543.68391463726914</c:v>
                </c:pt>
                <c:pt idx="1">
                  <c:v>449.73910468198932</c:v>
                </c:pt>
                <c:pt idx="2">
                  <c:v>497.18215695829826</c:v>
                </c:pt>
                <c:pt idx="3">
                  <c:v>515.66664571381341</c:v>
                </c:pt>
                <c:pt idx="4">
                  <c:v>518.72117677445897</c:v>
                </c:pt>
                <c:pt idx="5">
                  <c:v>512.4425891121673</c:v>
                </c:pt>
                <c:pt idx="6">
                  <c:v>500.21717086293637</c:v>
                </c:pt>
                <c:pt idx="7">
                  <c:v>484.14374839566756</c:v>
                </c:pt>
                <c:pt idx="8">
                  <c:v>465.61161911825059</c:v>
                </c:pt>
                <c:pt idx="9">
                  <c:v>445.57965159938595</c:v>
                </c:pt>
                <c:pt idx="10">
                  <c:v>424.72764946201619</c:v>
                </c:pt>
                <c:pt idx="11">
                  <c:v>263.18190978490009</c:v>
                </c:pt>
                <c:pt idx="12">
                  <c:v>162.64211554396562</c:v>
                </c:pt>
                <c:pt idx="13">
                  <c:v>100.28170906897432</c:v>
                </c:pt>
                <c:pt idx="14">
                  <c:v>61.711154827383268</c:v>
                </c:pt>
                <c:pt idx="15">
                  <c:v>37.911588319124824</c:v>
                </c:pt>
                <c:pt idx="16">
                  <c:v>23.25618686895935</c:v>
                </c:pt>
                <c:pt idx="17">
                  <c:v>14.247506960231085</c:v>
                </c:pt>
                <c:pt idx="18">
                  <c:v>8.7183857241248219</c:v>
                </c:pt>
                <c:pt idx="19">
                  <c:v>5.3294592063980195</c:v>
                </c:pt>
              </c:numCache>
            </c:numRef>
          </c:val>
          <c:smooth val="0"/>
          <c:extLst>
            <c:ext xmlns:c16="http://schemas.microsoft.com/office/drawing/2014/chart" uri="{C3380CC4-5D6E-409C-BE32-E72D297353CC}">
              <c16:uniqueId val="{00000003-DE56-074C-A582-9168C3D6DCC1}"/>
            </c:ext>
          </c:extLst>
        </c:ser>
        <c:ser>
          <c:idx val="4"/>
          <c:order val="4"/>
          <c:spPr>
            <a:ln w="28575" cap="rnd">
              <a:solidFill>
                <a:schemeClr val="accent5"/>
              </a:solidFill>
              <a:round/>
            </a:ln>
            <a:effectLst/>
          </c:spPr>
          <c:marker>
            <c:symbol val="none"/>
          </c:marker>
          <c:val>
            <c:numRef>
              <c:f>Sheet1!$AA$133:$AT$133</c:f>
              <c:numCache>
                <c:formatCode>0</c:formatCode>
                <c:ptCount val="20"/>
                <c:pt idx="0">
                  <c:v>543.68391463726914</c:v>
                </c:pt>
                <c:pt idx="1">
                  <c:v>449.73910468198932</c:v>
                </c:pt>
                <c:pt idx="2">
                  <c:v>491.77800307831677</c:v>
                </c:pt>
                <c:pt idx="3">
                  <c:v>504.51742593999148</c:v>
                </c:pt>
                <c:pt idx="4">
                  <c:v>501.98954639484072</c:v>
                </c:pt>
                <c:pt idx="5">
                  <c:v>490.52311406167206</c:v>
                </c:pt>
                <c:pt idx="6">
                  <c:v>473.61605986749555</c:v>
                </c:pt>
                <c:pt idx="7">
                  <c:v>453.41482740702099</c:v>
                </c:pt>
                <c:pt idx="8">
                  <c:v>431.3191733835738</c:v>
                </c:pt>
                <c:pt idx="9">
                  <c:v>408.2760170870157</c:v>
                </c:pt>
                <c:pt idx="10">
                  <c:v>384.93962504417874</c:v>
                </c:pt>
                <c:pt idx="11">
                  <c:v>238.5273146199315</c:v>
                </c:pt>
                <c:pt idx="12">
                  <c:v>147.40597899192142</c:v>
                </c:pt>
                <c:pt idx="13">
                  <c:v>90.887427594356893</c:v>
                </c:pt>
                <c:pt idx="14">
                  <c:v>55.930120938407654</c:v>
                </c:pt>
                <c:pt idx="15">
                  <c:v>34.360071944641092</c:v>
                </c:pt>
                <c:pt idx="16">
                  <c:v>21.077572568289252</c:v>
                </c:pt>
                <c:pt idx="17">
                  <c:v>12.912815998752535</c:v>
                </c:pt>
                <c:pt idx="18">
                  <c:v>7.9016568285255095</c:v>
                </c:pt>
                <c:pt idx="19">
                  <c:v>4.8302012623799504</c:v>
                </c:pt>
              </c:numCache>
            </c:numRef>
          </c:val>
          <c:smooth val="0"/>
          <c:extLst>
            <c:ext xmlns:c16="http://schemas.microsoft.com/office/drawing/2014/chart" uri="{C3380CC4-5D6E-409C-BE32-E72D297353CC}">
              <c16:uniqueId val="{00000004-DE56-074C-A582-9168C3D6DCC1}"/>
            </c:ext>
          </c:extLst>
        </c:ser>
        <c:ser>
          <c:idx val="5"/>
          <c:order val="5"/>
          <c:spPr>
            <a:ln w="28575" cap="rnd">
              <a:solidFill>
                <a:schemeClr val="accent6"/>
              </a:solidFill>
              <a:round/>
            </a:ln>
            <a:effectLst/>
          </c:spPr>
          <c:marker>
            <c:symbol val="none"/>
          </c:marker>
          <c:val>
            <c:numRef>
              <c:f>Sheet1!$AA$134:$AT$134</c:f>
              <c:numCache>
                <c:formatCode>0</c:formatCode>
                <c:ptCount val="20"/>
                <c:pt idx="0">
                  <c:v>543.68391463726914</c:v>
                </c:pt>
                <c:pt idx="1">
                  <c:v>449.73910468198932</c:v>
                </c:pt>
                <c:pt idx="2">
                  <c:v>486.37384919833522</c:v>
                </c:pt>
                <c:pt idx="3">
                  <c:v>493.49005556260488</c:v>
                </c:pt>
                <c:pt idx="4">
                  <c:v>485.62163262896115</c:v>
                </c:pt>
                <c:pt idx="5">
                  <c:v>469.31447053373176</c:v>
                </c:pt>
                <c:pt idx="6">
                  <c:v>448.1588799345289</c:v>
                </c:pt>
                <c:pt idx="7">
                  <c:v>424.3287137416927</c:v>
                </c:pt>
                <c:pt idx="8">
                  <c:v>399.2147546200315</c:v>
                </c:pt>
                <c:pt idx="9">
                  <c:v>373.73416975908475</c:v>
                </c:pt>
                <c:pt idx="10">
                  <c:v>348.49991219321743</c:v>
                </c:pt>
                <c:pt idx="11">
                  <c:v>215.9474961591439</c:v>
                </c:pt>
                <c:pt idx="12">
                  <c:v>133.45202050722662</c:v>
                </c:pt>
                <c:pt idx="13">
                  <c:v>82.283710159653211</c:v>
                </c:pt>
                <c:pt idx="14">
                  <c:v>50.635582745616489</c:v>
                </c:pt>
                <c:pt idx="15">
                  <c:v>31.107429000809582</c:v>
                </c:pt>
                <c:pt idx="16">
                  <c:v>19.0822968366843</c:v>
                </c:pt>
                <c:pt idx="17">
                  <c:v>11.690444290363621</c:v>
                </c:pt>
                <c:pt idx="18">
                  <c:v>7.1536587344211124</c:v>
                </c:pt>
                <c:pt idx="19">
                  <c:v>4.3729577479112187</c:v>
                </c:pt>
              </c:numCache>
            </c:numRef>
          </c:val>
          <c:smooth val="0"/>
          <c:extLst>
            <c:ext xmlns:c16="http://schemas.microsoft.com/office/drawing/2014/chart" uri="{C3380CC4-5D6E-409C-BE32-E72D297353CC}">
              <c16:uniqueId val="{00000005-DE56-074C-A582-9168C3D6DCC1}"/>
            </c:ext>
          </c:extLst>
        </c:ser>
        <c:ser>
          <c:idx val="6"/>
          <c:order val="6"/>
          <c:spPr>
            <a:ln w="28575" cap="rnd">
              <a:solidFill>
                <a:schemeClr val="accent1">
                  <a:lumMod val="60000"/>
                </a:schemeClr>
              </a:solidFill>
              <a:round/>
            </a:ln>
            <a:effectLst/>
          </c:spPr>
          <c:marker>
            <c:symbol val="none"/>
          </c:marker>
          <c:val>
            <c:numRef>
              <c:f>Sheet1!$AA$135:$AT$135</c:f>
              <c:numCache>
                <c:formatCode>0</c:formatCode>
                <c:ptCount val="20"/>
                <c:pt idx="0">
                  <c:v>543.68391463726914</c:v>
                </c:pt>
                <c:pt idx="1">
                  <c:v>449.73910468198932</c:v>
                </c:pt>
                <c:pt idx="2">
                  <c:v>480.96969531835373</c:v>
                </c:pt>
                <c:pt idx="3">
                  <c:v>482.58453458165343</c:v>
                </c:pt>
                <c:pt idx="4">
                  <c:v>469.61343859095484</c:v>
                </c:pt>
                <c:pt idx="5">
                  <c:v>448.80112200906558</c:v>
                </c:pt>
                <c:pt idx="6">
                  <c:v>423.8083334436929</c:v>
                </c:pt>
                <c:pt idx="7">
                  <c:v>396.8143819298229</c:v>
                </c:pt>
                <c:pt idx="8">
                  <c:v>369.18076422479515</c:v>
                </c:pt>
                <c:pt idx="9">
                  <c:v>341.77696112602263</c:v>
                </c:pt>
                <c:pt idx="10">
                  <c:v>315.15931499531507</c:v>
                </c:pt>
                <c:pt idx="11">
                  <c:v>195.28804049378405</c:v>
                </c:pt>
                <c:pt idx="12">
                  <c:v>120.68481481992418</c:v>
                </c:pt>
                <c:pt idx="13">
                  <c:v>74.411719549621324</c:v>
                </c:pt>
                <c:pt idx="14">
                  <c:v>45.791333122773949</c:v>
                </c:pt>
                <c:pt idx="15">
                  <c:v>28.131416026656179</c:v>
                </c:pt>
                <c:pt idx="16">
                  <c:v>17.256714820210323</c:v>
                </c:pt>
                <c:pt idx="17">
                  <c:v>10.572032547598432</c:v>
                </c:pt>
                <c:pt idx="18">
                  <c:v>6.4692761965473142</c:v>
                </c:pt>
                <c:pt idx="19">
                  <c:v>3.9546017663587176</c:v>
                </c:pt>
              </c:numCache>
            </c:numRef>
          </c:val>
          <c:smooth val="0"/>
          <c:extLst>
            <c:ext xmlns:c16="http://schemas.microsoft.com/office/drawing/2014/chart" uri="{C3380CC4-5D6E-409C-BE32-E72D297353CC}">
              <c16:uniqueId val="{00000006-DE56-074C-A582-9168C3D6DCC1}"/>
            </c:ext>
          </c:extLst>
        </c:ser>
        <c:ser>
          <c:idx val="7"/>
          <c:order val="7"/>
          <c:spPr>
            <a:ln w="28575" cap="rnd">
              <a:solidFill>
                <a:schemeClr val="accent2">
                  <a:lumMod val="60000"/>
                </a:schemeClr>
              </a:solidFill>
              <a:round/>
            </a:ln>
            <a:effectLst/>
          </c:spPr>
          <c:marker>
            <c:symbol val="none"/>
          </c:marker>
          <c:val>
            <c:numRef>
              <c:f>Sheet1!$AA$136:$AT$136</c:f>
              <c:numCache>
                <c:formatCode>0</c:formatCode>
                <c:ptCount val="20"/>
                <c:pt idx="0">
                  <c:v>543.68391463726914</c:v>
                </c:pt>
                <c:pt idx="1">
                  <c:v>449.73910468198932</c:v>
                </c:pt>
                <c:pt idx="2">
                  <c:v>475.56554143837218</c:v>
                </c:pt>
                <c:pt idx="3">
                  <c:v>471.80086299713724</c:v>
                </c:pt>
                <c:pt idx="4">
                  <c:v>453.96096739495664</c:v>
                </c:pt>
                <c:pt idx="5">
                  <c:v>428.96770364263926</c:v>
                </c:pt>
                <c:pt idx="6">
                  <c:v>400.52794245252244</c:v>
                </c:pt>
                <c:pt idx="7">
                  <c:v>370.8031348756308</c:v>
                </c:pt>
                <c:pt idx="8">
                  <c:v>341.1047153431532</c:v>
                </c:pt>
                <c:pt idx="9">
                  <c:v>312.23681484333633</c:v>
                </c:pt>
                <c:pt idx="10">
                  <c:v>284.68470669451693</c:v>
                </c:pt>
                <c:pt idx="11">
                  <c:v>176.40449094689234</c:v>
                </c:pt>
                <c:pt idx="12">
                  <c:v>109.01509006644127</c:v>
                </c:pt>
                <c:pt idx="13">
                  <c:v>67.216412610027106</c:v>
                </c:pt>
                <c:pt idx="14">
                  <c:v>41.363499725215497</c:v>
                </c:pt>
                <c:pt idx="15">
                  <c:v>25.411223909307893</c:v>
                </c:pt>
                <c:pt idx="16">
                  <c:v>15.588061540162725</c:v>
                </c:pt>
                <c:pt idx="17">
                  <c:v>9.5497605235710292</c:v>
                </c:pt>
                <c:pt idx="18">
                  <c:v>5.8437238212910509</c:v>
                </c:pt>
                <c:pt idx="19">
                  <c:v>3.5722080559991882</c:v>
                </c:pt>
              </c:numCache>
            </c:numRef>
          </c:val>
          <c:smooth val="0"/>
          <c:extLst>
            <c:ext xmlns:c16="http://schemas.microsoft.com/office/drawing/2014/chart" uri="{C3380CC4-5D6E-409C-BE32-E72D297353CC}">
              <c16:uniqueId val="{00000007-DE56-074C-A582-9168C3D6DCC1}"/>
            </c:ext>
          </c:extLst>
        </c:ser>
        <c:dLbls>
          <c:showLegendKey val="0"/>
          <c:showVal val="0"/>
          <c:showCatName val="0"/>
          <c:showSerName val="0"/>
          <c:showPercent val="0"/>
          <c:showBubbleSize val="0"/>
        </c:dLbls>
        <c:smooth val="0"/>
        <c:axId val="927502928"/>
        <c:axId val="984706528"/>
      </c:lineChart>
      <c:catAx>
        <c:axId val="92750292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706528"/>
        <c:crosses val="autoZero"/>
        <c:auto val="1"/>
        <c:lblAlgn val="ctr"/>
        <c:lblOffset val="100"/>
        <c:noMultiLvlLbl val="0"/>
      </c:catAx>
      <c:valAx>
        <c:axId val="984706528"/>
        <c:scaling>
          <c:orientation val="minMax"/>
          <c:max val="1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7502928"/>
        <c:crosses val="autoZero"/>
        <c:crossBetween val="between"/>
        <c:majorUnit val="25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Live</a:t>
            </a:r>
            <a:r>
              <a:rPr lang="en-US" baseline="0"/>
              <a:t> shell weight: #2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Sheet1!$Z$107:$AT$107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Sheet1!$Z$109:$AT$109</c:f>
              <c:numCache>
                <c:formatCode>0</c:formatCode>
                <c:ptCount val="21"/>
                <c:pt idx="0">
                  <c:v>218.88539022942592</c:v>
                </c:pt>
                <c:pt idx="1">
                  <c:v>642.18234024051083</c:v>
                </c:pt>
                <c:pt idx="2">
                  <c:v>738.72115779021919</c:v>
                </c:pt>
                <c:pt idx="3">
                  <c:v>1215.1797184989509</c:v>
                </c:pt>
                <c:pt idx="4">
                  <c:v>1704.2661339878935</c:v>
                </c:pt>
                <c:pt idx="5">
                  <c:v>2190.1911637428962</c:v>
                </c:pt>
                <c:pt idx="6">
                  <c:v>2663.3055492612311</c:v>
                </c:pt>
                <c:pt idx="7">
                  <c:v>3117.4098246520525</c:v>
                </c:pt>
                <c:pt idx="8">
                  <c:v>3548.4729656210588</c:v>
                </c:pt>
                <c:pt idx="9">
                  <c:v>3953.9227424073283</c:v>
                </c:pt>
                <c:pt idx="10">
                  <c:v>4332.21213526271</c:v>
                </c:pt>
                <c:pt idx="11">
                  <c:v>4682.5355709292544</c:v>
                </c:pt>
                <c:pt idx="12">
                  <c:v>3160.8212501517728</c:v>
                </c:pt>
                <c:pt idx="13">
                  <c:v>2113.5903469898071</c:v>
                </c:pt>
                <c:pt idx="14">
                  <c:v>1402.012022198327</c:v>
                </c:pt>
                <c:pt idx="15">
                  <c:v>923.5803635332752</c:v>
                </c:pt>
                <c:pt idx="16">
                  <c:v>604.7532824427517</c:v>
                </c:pt>
                <c:pt idx="17">
                  <c:v>393.8947425222666</c:v>
                </c:pt>
                <c:pt idx="18">
                  <c:v>255.35467193869414</c:v>
                </c:pt>
                <c:pt idx="19">
                  <c:v>164.85025993887041</c:v>
                </c:pt>
                <c:pt idx="20">
                  <c:v>106.02401317434781</c:v>
                </c:pt>
              </c:numCache>
            </c:numRef>
          </c:val>
          <c:smooth val="0"/>
          <c:extLst>
            <c:ext xmlns:c16="http://schemas.microsoft.com/office/drawing/2014/chart" uri="{C3380CC4-5D6E-409C-BE32-E72D297353CC}">
              <c16:uniqueId val="{00000000-78E6-6045-9FBE-FF8AE54E6E65}"/>
            </c:ext>
          </c:extLst>
        </c:ser>
        <c:ser>
          <c:idx val="1"/>
          <c:order val="1"/>
          <c:spPr>
            <a:ln w="28575" cap="rnd">
              <a:solidFill>
                <a:schemeClr val="accent2"/>
              </a:solidFill>
              <a:round/>
            </a:ln>
            <a:effectLst/>
          </c:spPr>
          <c:marker>
            <c:symbol val="none"/>
          </c:marker>
          <c:cat>
            <c:numRef>
              <c:f>Sheet1!$Z$107:$AT$107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Sheet1!$Z$110:$AT$110</c:f>
              <c:numCache>
                <c:formatCode>0</c:formatCode>
                <c:ptCount val="21"/>
                <c:pt idx="0">
                  <c:v>218.88539022942592</c:v>
                </c:pt>
                <c:pt idx="1">
                  <c:v>642.18234024051083</c:v>
                </c:pt>
                <c:pt idx="2">
                  <c:v>738.72115779021919</c:v>
                </c:pt>
                <c:pt idx="3">
                  <c:v>1202.3883530410671</c:v>
                </c:pt>
                <c:pt idx="4">
                  <c:v>1668.5756853093658</c:v>
                </c:pt>
                <c:pt idx="5">
                  <c:v>2121.7527191091754</c:v>
                </c:pt>
                <c:pt idx="6">
                  <c:v>2552.9245941917998</c:v>
                </c:pt>
                <c:pt idx="7">
                  <c:v>2956.7536480974886</c:v>
                </c:pt>
                <c:pt idx="8">
                  <c:v>3330.1744980410213</c:v>
                </c:pt>
                <c:pt idx="9">
                  <c:v>3671.6216103051365</c:v>
                </c:pt>
                <c:pt idx="10">
                  <c:v>3980.5556601500762</c:v>
                </c:pt>
                <c:pt idx="11">
                  <c:v>4257.1535998192376</c:v>
                </c:pt>
                <c:pt idx="12">
                  <c:v>2873.6784504123666</c:v>
                </c:pt>
                <c:pt idx="13">
                  <c:v>1921.5825737860246</c:v>
                </c:pt>
                <c:pt idx="14">
                  <c:v>1274.6471301459831</c:v>
                </c:pt>
                <c:pt idx="15">
                  <c:v>839.67829176741691</c:v>
                </c:pt>
                <c:pt idx="16">
                  <c:v>549.81485444279122</c:v>
                </c:pt>
                <c:pt idx="17">
                  <c:v>358.11162471228431</c:v>
                </c:pt>
                <c:pt idx="18">
                  <c:v>232.15713888506335</c:v>
                </c:pt>
                <c:pt idx="19">
                  <c:v>149.87454273425362</c:v>
                </c:pt>
                <c:pt idx="20">
                  <c:v>96.392329009661765</c:v>
                </c:pt>
              </c:numCache>
            </c:numRef>
          </c:val>
          <c:smooth val="0"/>
          <c:extLst>
            <c:ext xmlns:c16="http://schemas.microsoft.com/office/drawing/2014/chart" uri="{C3380CC4-5D6E-409C-BE32-E72D297353CC}">
              <c16:uniqueId val="{00000001-78E6-6045-9FBE-FF8AE54E6E65}"/>
            </c:ext>
          </c:extLst>
        </c:ser>
        <c:ser>
          <c:idx val="2"/>
          <c:order val="2"/>
          <c:spPr>
            <a:ln w="28575" cap="rnd">
              <a:solidFill>
                <a:schemeClr val="accent3"/>
              </a:solidFill>
              <a:round/>
            </a:ln>
            <a:effectLst/>
          </c:spPr>
          <c:marker>
            <c:symbol val="none"/>
          </c:marker>
          <c:cat>
            <c:numRef>
              <c:f>Sheet1!$Z$107:$AT$107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Sheet1!$Z$111:$AT$111</c:f>
              <c:numCache>
                <c:formatCode>0</c:formatCode>
                <c:ptCount val="21"/>
                <c:pt idx="0">
                  <c:v>218.88539022942592</c:v>
                </c:pt>
                <c:pt idx="1">
                  <c:v>642.18234024051083</c:v>
                </c:pt>
                <c:pt idx="2">
                  <c:v>738.72115779021919</c:v>
                </c:pt>
                <c:pt idx="3">
                  <c:v>1189.5969875831836</c:v>
                </c:pt>
                <c:pt idx="4">
                  <c:v>1633.262913336431</c:v>
                </c:pt>
                <c:pt idx="5">
                  <c:v>2054.7550300565613</c:v>
                </c:pt>
                <c:pt idx="6">
                  <c:v>2446.0107818313459</c:v>
                </c:pt>
                <c:pt idx="7">
                  <c:v>2802.790366429756</c:v>
                </c:pt>
                <c:pt idx="8">
                  <c:v>3123.1839233582014</c:v>
                </c:pt>
                <c:pt idx="9">
                  <c:v>3406.776023175732</c:v>
                </c:pt>
                <c:pt idx="10">
                  <c:v>3654.133928002107</c:v>
                </c:pt>
                <c:pt idx="11">
                  <c:v>3866.4747161987789</c:v>
                </c:pt>
                <c:pt idx="12">
                  <c:v>2609.9610480290125</c:v>
                </c:pt>
                <c:pt idx="13">
                  <c:v>1745.2389871362197</c:v>
                </c:pt>
                <c:pt idx="14">
                  <c:v>1157.6727936229599</c:v>
                </c:pt>
                <c:pt idx="15">
                  <c:v>762.6210350966785</c:v>
                </c:pt>
                <c:pt idx="16">
                  <c:v>499.35835845430358</c:v>
                </c:pt>
                <c:pt idx="17">
                  <c:v>325.24772951243887</c:v>
                </c:pt>
                <c:pt idx="18">
                  <c:v>210.85208382480252</c:v>
                </c:pt>
                <c:pt idx="19">
                  <c:v>136.12055954674747</c:v>
                </c:pt>
                <c:pt idx="20">
                  <c:v>87.546407291293477</c:v>
                </c:pt>
              </c:numCache>
            </c:numRef>
          </c:val>
          <c:smooth val="0"/>
          <c:extLst>
            <c:ext xmlns:c16="http://schemas.microsoft.com/office/drawing/2014/chart" uri="{C3380CC4-5D6E-409C-BE32-E72D297353CC}">
              <c16:uniqueId val="{00000002-78E6-6045-9FBE-FF8AE54E6E65}"/>
            </c:ext>
          </c:extLst>
        </c:ser>
        <c:ser>
          <c:idx val="3"/>
          <c:order val="3"/>
          <c:spPr>
            <a:ln w="28575" cap="rnd">
              <a:solidFill>
                <a:schemeClr val="accent4"/>
              </a:solidFill>
              <a:round/>
            </a:ln>
            <a:effectLst/>
          </c:spPr>
          <c:marker>
            <c:symbol val="none"/>
          </c:marker>
          <c:cat>
            <c:numRef>
              <c:f>Sheet1!$Z$107:$AT$107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Sheet1!$Z$112:$AT$112</c:f>
              <c:numCache>
                <c:formatCode>0</c:formatCode>
                <c:ptCount val="21"/>
                <c:pt idx="0">
                  <c:v>218.88539022942592</c:v>
                </c:pt>
                <c:pt idx="1">
                  <c:v>642.18234024051083</c:v>
                </c:pt>
                <c:pt idx="2">
                  <c:v>738.72115779021919</c:v>
                </c:pt>
                <c:pt idx="3">
                  <c:v>1176.8056221253</c:v>
                </c:pt>
                <c:pt idx="4">
                  <c:v>1598.3278180690895</c:v>
                </c:pt>
                <c:pt idx="5">
                  <c:v>1989.1827693980215</c:v>
                </c:pt>
                <c:pt idx="6">
                  <c:v>2342.490736958347</c:v>
                </c:pt>
                <c:pt idx="7">
                  <c:v>2655.3086488646159</c:v>
                </c:pt>
                <c:pt idx="8">
                  <c:v>2927.0277053511145</c:v>
                </c:pt>
                <c:pt idx="9">
                  <c:v>3158.4771080412756</c:v>
                </c:pt>
                <c:pt idx="10">
                  <c:v>3351.3785909973599</c:v>
                </c:pt>
                <c:pt idx="11">
                  <c:v>3507.9959531795871</c:v>
                </c:pt>
                <c:pt idx="12">
                  <c:v>2367.9794816926524</c:v>
                </c:pt>
                <c:pt idx="13">
                  <c:v>1583.4298045595569</c:v>
                </c:pt>
                <c:pt idx="14">
                  <c:v>1050.3395918047086</c:v>
                </c:pt>
                <c:pt idx="15">
                  <c:v>691.91490991020828</c:v>
                </c:pt>
                <c:pt idx="16">
                  <c:v>453.06053426524977</c:v>
                </c:pt>
                <c:pt idx="17">
                  <c:v>295.09250742810923</c:v>
                </c:pt>
                <c:pt idx="18">
                  <c:v>191.3030114170966</c:v>
                </c:pt>
                <c:pt idx="19">
                  <c:v>123.50019257438278</c:v>
                </c:pt>
                <c:pt idx="20">
                  <c:v>79.429574751027687</c:v>
                </c:pt>
              </c:numCache>
            </c:numRef>
          </c:val>
          <c:smooth val="0"/>
          <c:extLst>
            <c:ext xmlns:c16="http://schemas.microsoft.com/office/drawing/2014/chart" uri="{C3380CC4-5D6E-409C-BE32-E72D297353CC}">
              <c16:uniqueId val="{00000003-78E6-6045-9FBE-FF8AE54E6E65}"/>
            </c:ext>
          </c:extLst>
        </c:ser>
        <c:ser>
          <c:idx val="4"/>
          <c:order val="4"/>
          <c:spPr>
            <a:ln w="28575" cap="rnd">
              <a:solidFill>
                <a:schemeClr val="accent5"/>
              </a:solidFill>
              <a:round/>
            </a:ln>
            <a:effectLst/>
          </c:spPr>
          <c:marker>
            <c:symbol val="none"/>
          </c:marker>
          <c:cat>
            <c:numRef>
              <c:f>Sheet1!$Z$107:$AT$107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Sheet1!$Z$113:$AT$113</c:f>
              <c:numCache>
                <c:formatCode>0</c:formatCode>
                <c:ptCount val="21"/>
                <c:pt idx="0">
                  <c:v>218.88539022942592</c:v>
                </c:pt>
                <c:pt idx="1">
                  <c:v>642.18234024051083</c:v>
                </c:pt>
                <c:pt idx="2">
                  <c:v>738.72115779021919</c:v>
                </c:pt>
                <c:pt idx="3">
                  <c:v>1164.0142566674162</c:v>
                </c:pt>
                <c:pt idx="4">
                  <c:v>1563.7703995073402</c:v>
                </c:pt>
                <c:pt idx="5">
                  <c:v>1925.0206099465206</c:v>
                </c:pt>
                <c:pt idx="6">
                  <c:v>2242.2918691130058</c:v>
                </c:pt>
                <c:pt idx="7">
                  <c:v>2514.1016607603306</c:v>
                </c:pt>
                <c:pt idx="8">
                  <c:v>2741.2473386989222</c:v>
                </c:pt>
                <c:pt idx="9">
                  <c:v>2925.8542515995932</c:v>
                </c:pt>
                <c:pt idx="10">
                  <c:v>3070.8033860426453</c:v>
                </c:pt>
                <c:pt idx="11">
                  <c:v>3179.3707063429865</c:v>
                </c:pt>
                <c:pt idx="12">
                  <c:v>2146.1497384257232</c:v>
                </c:pt>
                <c:pt idx="13">
                  <c:v>1435.0958220473553</c:v>
                </c:pt>
                <c:pt idx="14">
                  <c:v>951.94492082277009</c:v>
                </c:pt>
                <c:pt idx="15">
                  <c:v>627.09707343206969</c:v>
                </c:pt>
                <c:pt idx="16">
                  <c:v>410.61831600388285</c:v>
                </c:pt>
                <c:pt idx="17">
                  <c:v>267.44856217061897</c:v>
                </c:pt>
                <c:pt idx="18">
                  <c:v>173.3819533011239</c:v>
                </c:pt>
                <c:pt idx="19">
                  <c:v>111.93082880919984</c:v>
                </c:pt>
                <c:pt idx="20">
                  <c:v>71.988698547899858</c:v>
                </c:pt>
              </c:numCache>
            </c:numRef>
          </c:val>
          <c:smooth val="0"/>
          <c:extLst>
            <c:ext xmlns:c16="http://schemas.microsoft.com/office/drawing/2014/chart" uri="{C3380CC4-5D6E-409C-BE32-E72D297353CC}">
              <c16:uniqueId val="{00000004-78E6-6045-9FBE-FF8AE54E6E65}"/>
            </c:ext>
          </c:extLst>
        </c:ser>
        <c:ser>
          <c:idx val="5"/>
          <c:order val="5"/>
          <c:spPr>
            <a:ln w="28575" cap="rnd">
              <a:solidFill>
                <a:schemeClr val="accent6"/>
              </a:solidFill>
              <a:round/>
            </a:ln>
            <a:effectLst/>
          </c:spPr>
          <c:marker>
            <c:symbol val="none"/>
          </c:marker>
          <c:cat>
            <c:numRef>
              <c:f>Sheet1!$Z$107:$AT$107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Sheet1!$Z$114:$AT$114</c:f>
              <c:numCache>
                <c:formatCode>0</c:formatCode>
                <c:ptCount val="21"/>
                <c:pt idx="0">
                  <c:v>218.88539022942592</c:v>
                </c:pt>
                <c:pt idx="1">
                  <c:v>642.18234024051083</c:v>
                </c:pt>
                <c:pt idx="2">
                  <c:v>738.72115779021919</c:v>
                </c:pt>
                <c:pt idx="3">
                  <c:v>1151.2228912095325</c:v>
                </c:pt>
                <c:pt idx="4">
                  <c:v>1529.5906576511843</c:v>
                </c:pt>
                <c:pt idx="5">
                  <c:v>1862.2532245150271</c:v>
                </c:pt>
                <c:pt idx="6">
                  <c:v>2145.3423725972561</c:v>
                </c:pt>
                <c:pt idx="7">
                  <c:v>2378.9670152720591</c:v>
                </c:pt>
                <c:pt idx="8">
                  <c:v>2565.3990274865459</c:v>
                </c:pt>
                <c:pt idx="9">
                  <c:v>2708.073879357923</c:v>
                </c:pt>
                <c:pt idx="10">
                  <c:v>2811.0006611812155</c:v>
                </c:pt>
                <c:pt idx="11">
                  <c:v>2878.4005072563114</c:v>
                </c:pt>
                <c:pt idx="12">
                  <c:v>1942.9878005129308</c:v>
                </c:pt>
                <c:pt idx="13">
                  <c:v>1299.2447008149852</c:v>
                </c:pt>
                <c:pt idx="14">
                  <c:v>861.83053064864419</c:v>
                </c:pt>
                <c:pt idx="15">
                  <c:v>567.73390113480298</c:v>
                </c:pt>
                <c:pt idx="16">
                  <c:v>371.7477696816913</c:v>
                </c:pt>
                <c:pt idx="17">
                  <c:v>242.13095864569911</c:v>
                </c:pt>
                <c:pt idx="18">
                  <c:v>156.96901947778309</c:v>
                </c:pt>
                <c:pt idx="19">
                  <c:v>101.33507042109096</c:v>
                </c:pt>
                <c:pt idx="20">
                  <c:v>65.174000000565798</c:v>
                </c:pt>
              </c:numCache>
            </c:numRef>
          </c:val>
          <c:smooth val="0"/>
          <c:extLst>
            <c:ext xmlns:c16="http://schemas.microsoft.com/office/drawing/2014/chart" uri="{C3380CC4-5D6E-409C-BE32-E72D297353CC}">
              <c16:uniqueId val="{00000005-78E6-6045-9FBE-FF8AE54E6E65}"/>
            </c:ext>
          </c:extLst>
        </c:ser>
        <c:ser>
          <c:idx val="6"/>
          <c:order val="6"/>
          <c:spPr>
            <a:ln w="28575" cap="rnd">
              <a:solidFill>
                <a:schemeClr val="accent1">
                  <a:lumMod val="60000"/>
                </a:schemeClr>
              </a:solidFill>
              <a:round/>
            </a:ln>
            <a:effectLst/>
          </c:spPr>
          <c:marker>
            <c:symbol val="none"/>
          </c:marker>
          <c:cat>
            <c:numRef>
              <c:f>Sheet1!$Z$107:$AT$107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Sheet1!$Z$115:$AT$115</c:f>
              <c:numCache>
                <c:formatCode>0</c:formatCode>
                <c:ptCount val="21"/>
                <c:pt idx="0">
                  <c:v>218.88539022942592</c:v>
                </c:pt>
                <c:pt idx="1">
                  <c:v>642.18234024051083</c:v>
                </c:pt>
                <c:pt idx="2">
                  <c:v>738.72115779021919</c:v>
                </c:pt>
                <c:pt idx="3">
                  <c:v>1138.4315257516489</c:v>
                </c:pt>
                <c:pt idx="4">
                  <c:v>1495.7885925006208</c:v>
                </c:pt>
                <c:pt idx="5">
                  <c:v>1800.8652859165074</c:v>
                </c:pt>
                <c:pt idx="6">
                  <c:v>2051.5712264747572</c:v>
                </c:pt>
                <c:pt idx="7">
                  <c:v>2249.7067250062269</c:v>
                </c:pt>
                <c:pt idx="8">
                  <c:v>2399.053367185365</c:v>
                </c:pt>
                <c:pt idx="9">
                  <c:v>2504.3382610197696</c:v>
                </c:pt>
                <c:pt idx="10">
                  <c:v>2570.6380134336177</c:v>
                </c:pt>
                <c:pt idx="11">
                  <c:v>2603.027146951235</c:v>
                </c:pt>
                <c:pt idx="12">
                  <c:v>1757.1043286645249</c:v>
                </c:pt>
                <c:pt idx="13">
                  <c:v>1174.9474120186392</c:v>
                </c:pt>
                <c:pt idx="14">
                  <c:v>779.38016676080474</c:v>
                </c:pt>
                <c:pt idx="15">
                  <c:v>513.41943317925677</c:v>
                </c:pt>
                <c:pt idx="16">
                  <c:v>336.18307593421025</c:v>
                </c:pt>
                <c:pt idx="17">
                  <c:v>218.96656038073644</c:v>
                </c:pt>
                <c:pt idx="18">
                  <c:v>141.9519687760403</c:v>
                </c:pt>
                <c:pt idx="19">
                  <c:v>91.640457462171497</c:v>
                </c:pt>
                <c:pt idx="20">
                  <c:v>58.93887624366161</c:v>
                </c:pt>
              </c:numCache>
            </c:numRef>
          </c:val>
          <c:smooth val="0"/>
          <c:extLst>
            <c:ext xmlns:c16="http://schemas.microsoft.com/office/drawing/2014/chart" uri="{C3380CC4-5D6E-409C-BE32-E72D297353CC}">
              <c16:uniqueId val="{00000006-78E6-6045-9FBE-FF8AE54E6E65}"/>
            </c:ext>
          </c:extLst>
        </c:ser>
        <c:ser>
          <c:idx val="7"/>
          <c:order val="7"/>
          <c:spPr>
            <a:ln w="28575" cap="rnd">
              <a:solidFill>
                <a:schemeClr val="accent2">
                  <a:lumMod val="60000"/>
                </a:schemeClr>
              </a:solidFill>
              <a:round/>
            </a:ln>
            <a:effectLst/>
          </c:spPr>
          <c:marker>
            <c:symbol val="none"/>
          </c:marker>
          <c:cat>
            <c:numRef>
              <c:f>Sheet1!$Z$107:$AT$107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Sheet1!$Z$116:$AT$116</c:f>
              <c:numCache>
                <c:formatCode>0</c:formatCode>
                <c:ptCount val="21"/>
                <c:pt idx="0">
                  <c:v>218.88539022942592</c:v>
                </c:pt>
                <c:pt idx="1">
                  <c:v>642.18234024051083</c:v>
                </c:pt>
                <c:pt idx="2">
                  <c:v>738.72115779021919</c:v>
                </c:pt>
                <c:pt idx="3">
                  <c:v>1125.6401602937651</c:v>
                </c:pt>
                <c:pt idx="4">
                  <c:v>1462.3642040556506</c:v>
                </c:pt>
                <c:pt idx="5">
                  <c:v>1740.8414669639292</c:v>
                </c:pt>
                <c:pt idx="6">
                  <c:v>1960.908194570897</c:v>
                </c:pt>
                <c:pt idx="7">
                  <c:v>2126.1271536749118</c:v>
                </c:pt>
                <c:pt idx="8">
                  <c:v>2241.795030109553</c:v>
                </c:pt>
                <c:pt idx="9">
                  <c:v>2313.88434183956</c:v>
                </c:pt>
                <c:pt idx="10">
                  <c:v>2348.4550356621489</c:v>
                </c:pt>
                <c:pt idx="11">
                  <c:v>2351.3251380772081</c:v>
                </c:pt>
                <c:pt idx="12">
                  <c:v>1587.1995737932173</c:v>
                </c:pt>
                <c:pt idx="13">
                  <c:v>1061.3348343423716</c:v>
                </c:pt>
                <c:pt idx="14">
                  <c:v>704.01731321545003</c:v>
                </c:pt>
                <c:pt idx="15">
                  <c:v>463.77388765448552</c:v>
                </c:pt>
                <c:pt idx="16">
                  <c:v>303.67555650199921</c:v>
                </c:pt>
                <c:pt idx="17">
                  <c:v>197.79339544136224</c:v>
                </c:pt>
                <c:pt idx="18">
                  <c:v>128.22579778838838</c:v>
                </c:pt>
                <c:pt idx="19">
                  <c:v>82.779202494324082</c:v>
                </c:pt>
                <c:pt idx="20">
                  <c:v>53.23972955259363</c:v>
                </c:pt>
              </c:numCache>
            </c:numRef>
          </c:val>
          <c:smooth val="0"/>
          <c:extLst>
            <c:ext xmlns:c16="http://schemas.microsoft.com/office/drawing/2014/chart" uri="{C3380CC4-5D6E-409C-BE32-E72D297353CC}">
              <c16:uniqueId val="{00000007-78E6-6045-9FBE-FF8AE54E6E65}"/>
            </c:ext>
          </c:extLst>
        </c:ser>
        <c:dLbls>
          <c:showLegendKey val="0"/>
          <c:showVal val="0"/>
          <c:showCatName val="0"/>
          <c:showSerName val="0"/>
          <c:showPercent val="0"/>
          <c:showBubbleSize val="0"/>
        </c:dLbls>
        <c:smooth val="0"/>
        <c:axId val="990038000"/>
        <c:axId val="925785312"/>
      </c:lineChart>
      <c:catAx>
        <c:axId val="99003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5785312"/>
        <c:crosses val="autoZero"/>
        <c:auto val="1"/>
        <c:lblAlgn val="ctr"/>
        <c:lblOffset val="100"/>
        <c:noMultiLvlLbl val="0"/>
      </c:catAx>
      <c:valAx>
        <c:axId val="925785312"/>
        <c:scaling>
          <c:orientation val="minMax"/>
          <c:max val="5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0038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sequence #2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0.55/0.05/0.4</c:v>
          </c:tx>
          <c:spPr>
            <a:ln w="28575" cap="rnd">
              <a:solidFill>
                <a:schemeClr val="accent1"/>
              </a:solidFill>
              <a:round/>
            </a:ln>
            <a:effectLst/>
          </c:spPr>
          <c:marker>
            <c:symbol val="none"/>
          </c:marker>
          <c:cat>
            <c:numRef>
              <c:f>Sheet1!$Z$38:$AT$38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Sheet1!$Z$40:$AT$40</c:f>
              <c:numCache>
                <c:formatCode>0.0</c:formatCode>
                <c:ptCount val="21"/>
                <c:pt idx="0" formatCode="General">
                  <c:v>100</c:v>
                </c:pt>
                <c:pt idx="1">
                  <c:v>44.999999999999993</c:v>
                </c:pt>
                <c:pt idx="2">
                  <c:v>20.249999999999996</c:v>
                </c:pt>
                <c:pt idx="3">
                  <c:v>19.237499999999997</c:v>
                </c:pt>
                <c:pt idx="4">
                  <c:v>18.275624999999998</c:v>
                </c:pt>
                <c:pt idx="5">
                  <c:v>17.361843749999998</c:v>
                </c:pt>
                <c:pt idx="6">
                  <c:v>16.493751562499998</c:v>
                </c:pt>
                <c:pt idx="7">
                  <c:v>15.669063984374997</c:v>
                </c:pt>
                <c:pt idx="8">
                  <c:v>14.885610785156247</c:v>
                </c:pt>
                <c:pt idx="9">
                  <c:v>14.141330245898434</c:v>
                </c:pt>
                <c:pt idx="10">
                  <c:v>13.434263733603512</c:v>
                </c:pt>
                <c:pt idx="11">
                  <c:v>12.762550546923336</c:v>
                </c:pt>
                <c:pt idx="12">
                  <c:v>7.6575303281540013</c:v>
                </c:pt>
                <c:pt idx="13">
                  <c:v>4.5945181968924009</c:v>
                </c:pt>
                <c:pt idx="14">
                  <c:v>2.7567109181354406</c:v>
                </c:pt>
                <c:pt idx="15">
                  <c:v>1.6540265508812644</c:v>
                </c:pt>
                <c:pt idx="16">
                  <c:v>0.99241593052875854</c:v>
                </c:pt>
                <c:pt idx="17">
                  <c:v>0.5954495583172551</c:v>
                </c:pt>
                <c:pt idx="18">
                  <c:v>0.35726973499035303</c:v>
                </c:pt>
                <c:pt idx="19">
                  <c:v>0.21436184099421182</c:v>
                </c:pt>
                <c:pt idx="20">
                  <c:v>0.12861710459652709</c:v>
                </c:pt>
              </c:numCache>
            </c:numRef>
          </c:val>
          <c:smooth val="0"/>
          <c:extLst>
            <c:ext xmlns:c16="http://schemas.microsoft.com/office/drawing/2014/chart" uri="{C3380CC4-5D6E-409C-BE32-E72D297353CC}">
              <c16:uniqueId val="{00000000-2152-9847-A448-D581565C04EA}"/>
            </c:ext>
          </c:extLst>
        </c:ser>
        <c:ser>
          <c:idx val="1"/>
          <c:order val="1"/>
          <c:spPr>
            <a:ln w="28575" cap="rnd">
              <a:solidFill>
                <a:schemeClr val="accent2"/>
              </a:solidFill>
              <a:round/>
            </a:ln>
            <a:effectLst/>
          </c:spPr>
          <c:marker>
            <c:symbol val="none"/>
          </c:marker>
          <c:cat>
            <c:numRef>
              <c:f>Sheet1!$Z$38:$AT$38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Sheet1!$Z$41:$AT$41</c:f>
              <c:numCache>
                <c:formatCode>0.0</c:formatCode>
                <c:ptCount val="21"/>
                <c:pt idx="0" formatCode="General">
                  <c:v>100</c:v>
                </c:pt>
                <c:pt idx="1">
                  <c:v>44.999999999999993</c:v>
                </c:pt>
                <c:pt idx="2">
                  <c:v>20.249999999999996</c:v>
                </c:pt>
                <c:pt idx="3">
                  <c:v>19.034999999999997</c:v>
                </c:pt>
                <c:pt idx="4">
                  <c:v>17.892899999999997</c:v>
                </c:pt>
                <c:pt idx="5">
                  <c:v>16.819325999999997</c:v>
                </c:pt>
                <c:pt idx="6">
                  <c:v>15.810166439999996</c:v>
                </c:pt>
                <c:pt idx="7">
                  <c:v>14.861556453599995</c:v>
                </c:pt>
                <c:pt idx="8">
                  <c:v>13.969863066383995</c:v>
                </c:pt>
                <c:pt idx="9">
                  <c:v>13.131671282400955</c:v>
                </c:pt>
                <c:pt idx="10">
                  <c:v>12.343771005456897</c:v>
                </c:pt>
                <c:pt idx="11">
                  <c:v>11.603144745129484</c:v>
                </c:pt>
                <c:pt idx="12">
                  <c:v>6.9618868470776905</c:v>
                </c:pt>
                <c:pt idx="13">
                  <c:v>4.1771321082466137</c:v>
                </c:pt>
                <c:pt idx="14">
                  <c:v>2.5062792649479682</c:v>
                </c:pt>
                <c:pt idx="15">
                  <c:v>1.5037675589687809</c:v>
                </c:pt>
                <c:pt idx="16">
                  <c:v>0.90226053538126849</c:v>
                </c:pt>
                <c:pt idx="17">
                  <c:v>0.54135632122876109</c:v>
                </c:pt>
                <c:pt idx="18">
                  <c:v>0.32481379273725663</c:v>
                </c:pt>
                <c:pt idx="19">
                  <c:v>0.19488827564235398</c:v>
                </c:pt>
                <c:pt idx="20">
                  <c:v>0.11693296538541238</c:v>
                </c:pt>
              </c:numCache>
            </c:numRef>
          </c:val>
          <c:smooth val="0"/>
          <c:extLst>
            <c:ext xmlns:c16="http://schemas.microsoft.com/office/drawing/2014/chart" uri="{C3380CC4-5D6E-409C-BE32-E72D297353CC}">
              <c16:uniqueId val="{00000001-2152-9847-A448-D581565C04EA}"/>
            </c:ext>
          </c:extLst>
        </c:ser>
        <c:ser>
          <c:idx val="2"/>
          <c:order val="2"/>
          <c:spPr>
            <a:ln w="28575" cap="rnd">
              <a:solidFill>
                <a:schemeClr val="accent3"/>
              </a:solidFill>
              <a:round/>
            </a:ln>
            <a:effectLst/>
          </c:spPr>
          <c:marker>
            <c:symbol val="none"/>
          </c:marker>
          <c:cat>
            <c:numRef>
              <c:f>Sheet1!$Z$38:$AT$38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Sheet1!$Z$42:$AT$42</c:f>
              <c:numCache>
                <c:formatCode>0.0</c:formatCode>
                <c:ptCount val="21"/>
                <c:pt idx="0" formatCode="General">
                  <c:v>100</c:v>
                </c:pt>
                <c:pt idx="1">
                  <c:v>44.999999999999993</c:v>
                </c:pt>
                <c:pt idx="2">
                  <c:v>20.249999999999996</c:v>
                </c:pt>
                <c:pt idx="3">
                  <c:v>18.832499999999996</c:v>
                </c:pt>
                <c:pt idx="4">
                  <c:v>17.514224999999996</c:v>
                </c:pt>
                <c:pt idx="5">
                  <c:v>16.288229249999997</c:v>
                </c:pt>
                <c:pt idx="6">
                  <c:v>15.148053202499996</c:v>
                </c:pt>
                <c:pt idx="7">
                  <c:v>14.087689478324995</c:v>
                </c:pt>
                <c:pt idx="8">
                  <c:v>13.101551214842244</c:v>
                </c:pt>
                <c:pt idx="9">
                  <c:v>12.184442629803286</c:v>
                </c:pt>
                <c:pt idx="10">
                  <c:v>11.331531645717055</c:v>
                </c:pt>
                <c:pt idx="11">
                  <c:v>10.538324430516861</c:v>
                </c:pt>
                <c:pt idx="12">
                  <c:v>6.3229946583101162</c:v>
                </c:pt>
                <c:pt idx="13">
                  <c:v>3.7937967949860694</c:v>
                </c:pt>
                <c:pt idx="14">
                  <c:v>2.2762780769916415</c:v>
                </c:pt>
                <c:pt idx="15">
                  <c:v>1.3657668461949848</c:v>
                </c:pt>
                <c:pt idx="16">
                  <c:v>0.81946010771699085</c:v>
                </c:pt>
                <c:pt idx="17">
                  <c:v>0.49167606463019448</c:v>
                </c:pt>
                <c:pt idx="18">
                  <c:v>0.2950056387781167</c:v>
                </c:pt>
                <c:pt idx="19">
                  <c:v>0.17700338326687001</c:v>
                </c:pt>
                <c:pt idx="20">
                  <c:v>0.106202029960122</c:v>
                </c:pt>
              </c:numCache>
            </c:numRef>
          </c:val>
          <c:smooth val="0"/>
          <c:extLst>
            <c:ext xmlns:c16="http://schemas.microsoft.com/office/drawing/2014/chart" uri="{C3380CC4-5D6E-409C-BE32-E72D297353CC}">
              <c16:uniqueId val="{00000002-2152-9847-A448-D581565C04EA}"/>
            </c:ext>
          </c:extLst>
        </c:ser>
        <c:ser>
          <c:idx val="3"/>
          <c:order val="3"/>
          <c:spPr>
            <a:ln w="28575" cap="rnd">
              <a:solidFill>
                <a:schemeClr val="accent4"/>
              </a:solidFill>
              <a:round/>
            </a:ln>
            <a:effectLst/>
          </c:spPr>
          <c:marker>
            <c:symbol val="none"/>
          </c:marker>
          <c:cat>
            <c:numRef>
              <c:f>Sheet1!$Z$38:$AT$38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Sheet1!$Z$43:$AT$43</c:f>
              <c:numCache>
                <c:formatCode>0.0</c:formatCode>
                <c:ptCount val="21"/>
                <c:pt idx="0" formatCode="General">
                  <c:v>100</c:v>
                </c:pt>
                <c:pt idx="1">
                  <c:v>44.999999999999993</c:v>
                </c:pt>
                <c:pt idx="2">
                  <c:v>20.249999999999996</c:v>
                </c:pt>
                <c:pt idx="3">
                  <c:v>18.63</c:v>
                </c:pt>
                <c:pt idx="4">
                  <c:v>17.139600000000002</c:v>
                </c:pt>
                <c:pt idx="5">
                  <c:v>15.768432000000002</c:v>
                </c:pt>
                <c:pt idx="6">
                  <c:v>14.506957440000003</c:v>
                </c:pt>
                <c:pt idx="7">
                  <c:v>13.346400844800003</c:v>
                </c:pt>
                <c:pt idx="8">
                  <c:v>12.278688777216004</c:v>
                </c:pt>
                <c:pt idx="9">
                  <c:v>11.296393675038724</c:v>
                </c:pt>
                <c:pt idx="10">
                  <c:v>10.392682181035626</c:v>
                </c:pt>
                <c:pt idx="11">
                  <c:v>9.5612676065527769</c:v>
                </c:pt>
                <c:pt idx="12">
                  <c:v>5.7367605639316661</c:v>
                </c:pt>
                <c:pt idx="13">
                  <c:v>3.4420563383589995</c:v>
                </c:pt>
                <c:pt idx="14">
                  <c:v>2.0652338030153996</c:v>
                </c:pt>
                <c:pt idx="15">
                  <c:v>1.2391402818092396</c:v>
                </c:pt>
                <c:pt idx="16">
                  <c:v>0.74348416908554371</c:v>
                </c:pt>
                <c:pt idx="17">
                  <c:v>0.44609050145132623</c:v>
                </c:pt>
                <c:pt idx="18">
                  <c:v>0.26765430087079572</c:v>
                </c:pt>
                <c:pt idx="19">
                  <c:v>0.16059258052247743</c:v>
                </c:pt>
                <c:pt idx="20">
                  <c:v>9.6355548313486458E-2</c:v>
                </c:pt>
              </c:numCache>
            </c:numRef>
          </c:val>
          <c:smooth val="0"/>
          <c:extLst>
            <c:ext xmlns:c16="http://schemas.microsoft.com/office/drawing/2014/chart" uri="{C3380CC4-5D6E-409C-BE32-E72D297353CC}">
              <c16:uniqueId val="{00000003-2152-9847-A448-D581565C04EA}"/>
            </c:ext>
          </c:extLst>
        </c:ser>
        <c:ser>
          <c:idx val="4"/>
          <c:order val="4"/>
          <c:spPr>
            <a:ln w="28575" cap="rnd">
              <a:solidFill>
                <a:schemeClr val="accent5"/>
              </a:solidFill>
              <a:round/>
            </a:ln>
            <a:effectLst/>
          </c:spPr>
          <c:marker>
            <c:symbol val="none"/>
          </c:marker>
          <c:cat>
            <c:numRef>
              <c:f>Sheet1!$Z$38:$AT$38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Sheet1!$Z$44:$AT$44</c:f>
              <c:numCache>
                <c:formatCode>0.0</c:formatCode>
                <c:ptCount val="21"/>
                <c:pt idx="0" formatCode="General">
                  <c:v>100</c:v>
                </c:pt>
                <c:pt idx="1">
                  <c:v>44.999999999999993</c:v>
                </c:pt>
                <c:pt idx="2">
                  <c:v>20.249999999999996</c:v>
                </c:pt>
                <c:pt idx="3">
                  <c:v>18.427499999999998</c:v>
                </c:pt>
                <c:pt idx="4">
                  <c:v>16.769024999999999</c:v>
                </c:pt>
                <c:pt idx="5">
                  <c:v>15.25981275</c:v>
                </c:pt>
                <c:pt idx="6">
                  <c:v>13.8864296025</c:v>
                </c:pt>
                <c:pt idx="7">
                  <c:v>12.636650938275</c:v>
                </c:pt>
                <c:pt idx="8">
                  <c:v>11.49935235383025</c:v>
                </c:pt>
                <c:pt idx="9">
                  <c:v>10.464410641985529</c:v>
                </c:pt>
                <c:pt idx="10">
                  <c:v>9.5226136842068314</c:v>
                </c:pt>
                <c:pt idx="11">
                  <c:v>8.6655784526282176</c:v>
                </c:pt>
                <c:pt idx="12">
                  <c:v>5.1993470715769305</c:v>
                </c:pt>
                <c:pt idx="13">
                  <c:v>3.1196082429461582</c:v>
                </c:pt>
                <c:pt idx="14">
                  <c:v>1.8717649457676948</c:v>
                </c:pt>
                <c:pt idx="15">
                  <c:v>1.1230589674606168</c:v>
                </c:pt>
                <c:pt idx="16">
                  <c:v>0.67383538047637004</c:v>
                </c:pt>
                <c:pt idx="17">
                  <c:v>0.40430122828582199</c:v>
                </c:pt>
                <c:pt idx="18">
                  <c:v>0.24258073697149318</c:v>
                </c:pt>
                <c:pt idx="19">
                  <c:v>0.14554844218289589</c:v>
                </c:pt>
                <c:pt idx="20">
                  <c:v>8.7329065309737539E-2</c:v>
                </c:pt>
              </c:numCache>
            </c:numRef>
          </c:val>
          <c:smooth val="0"/>
          <c:extLst>
            <c:ext xmlns:c16="http://schemas.microsoft.com/office/drawing/2014/chart" uri="{C3380CC4-5D6E-409C-BE32-E72D297353CC}">
              <c16:uniqueId val="{00000004-2152-9847-A448-D581565C04EA}"/>
            </c:ext>
          </c:extLst>
        </c:ser>
        <c:ser>
          <c:idx val="5"/>
          <c:order val="5"/>
          <c:spPr>
            <a:ln w="28575" cap="rnd">
              <a:solidFill>
                <a:schemeClr val="accent6"/>
              </a:solidFill>
              <a:round/>
            </a:ln>
            <a:effectLst/>
          </c:spPr>
          <c:marker>
            <c:symbol val="none"/>
          </c:marker>
          <c:cat>
            <c:numRef>
              <c:f>Sheet1!$Z$38:$AT$38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Sheet1!$Z$45:$AT$45</c:f>
              <c:numCache>
                <c:formatCode>0.0</c:formatCode>
                <c:ptCount val="21"/>
                <c:pt idx="0" formatCode="General">
                  <c:v>100</c:v>
                </c:pt>
                <c:pt idx="1">
                  <c:v>44.999999999999993</c:v>
                </c:pt>
                <c:pt idx="2">
                  <c:v>20.249999999999996</c:v>
                </c:pt>
                <c:pt idx="3">
                  <c:v>18.224999999999998</c:v>
                </c:pt>
                <c:pt idx="4">
                  <c:v>16.4025</c:v>
                </c:pt>
                <c:pt idx="5">
                  <c:v>14.76225</c:v>
                </c:pt>
                <c:pt idx="6">
                  <c:v>13.286025</c:v>
                </c:pt>
                <c:pt idx="7">
                  <c:v>11.9574225</c:v>
                </c:pt>
                <c:pt idx="8">
                  <c:v>10.76168025</c:v>
                </c:pt>
                <c:pt idx="9">
                  <c:v>9.6855122250000001</c:v>
                </c:pt>
                <c:pt idx="10">
                  <c:v>8.7169610024999997</c:v>
                </c:pt>
                <c:pt idx="11">
                  <c:v>7.8452649022500003</c:v>
                </c:pt>
                <c:pt idx="12">
                  <c:v>4.7071589413500003</c:v>
                </c:pt>
                <c:pt idx="13">
                  <c:v>2.8242953648100002</c:v>
                </c:pt>
                <c:pt idx="14">
                  <c:v>1.694577218886</c:v>
                </c:pt>
                <c:pt idx="15">
                  <c:v>1.0167463313315999</c:v>
                </c:pt>
                <c:pt idx="16">
                  <c:v>0.61004779879895987</c:v>
                </c:pt>
                <c:pt idx="17">
                  <c:v>0.36602867927937593</c:v>
                </c:pt>
                <c:pt idx="18">
                  <c:v>0.21961720756762557</c:v>
                </c:pt>
                <c:pt idx="19">
                  <c:v>0.13177032454057533</c:v>
                </c:pt>
                <c:pt idx="20">
                  <c:v>7.9062194724345197E-2</c:v>
                </c:pt>
              </c:numCache>
            </c:numRef>
          </c:val>
          <c:smooth val="0"/>
          <c:extLst>
            <c:ext xmlns:c16="http://schemas.microsoft.com/office/drawing/2014/chart" uri="{C3380CC4-5D6E-409C-BE32-E72D297353CC}">
              <c16:uniqueId val="{00000005-2152-9847-A448-D581565C04EA}"/>
            </c:ext>
          </c:extLst>
        </c:ser>
        <c:ser>
          <c:idx val="6"/>
          <c:order val="6"/>
          <c:spPr>
            <a:ln w="28575" cap="rnd">
              <a:solidFill>
                <a:schemeClr val="accent1">
                  <a:lumMod val="60000"/>
                </a:schemeClr>
              </a:solidFill>
              <a:round/>
            </a:ln>
            <a:effectLst/>
          </c:spPr>
          <c:marker>
            <c:symbol val="none"/>
          </c:marker>
          <c:cat>
            <c:numRef>
              <c:f>Sheet1!$Z$38:$AT$38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Sheet1!$Z$46:$AT$46</c:f>
              <c:numCache>
                <c:formatCode>0.0</c:formatCode>
                <c:ptCount val="21"/>
                <c:pt idx="0" formatCode="General">
                  <c:v>100</c:v>
                </c:pt>
                <c:pt idx="1">
                  <c:v>44.999999999999993</c:v>
                </c:pt>
                <c:pt idx="2">
                  <c:v>20.249999999999996</c:v>
                </c:pt>
                <c:pt idx="3">
                  <c:v>18.022499999999997</c:v>
                </c:pt>
                <c:pt idx="4">
                  <c:v>16.040024999999996</c:v>
                </c:pt>
                <c:pt idx="5">
                  <c:v>14.275622249999998</c:v>
                </c:pt>
                <c:pt idx="6">
                  <c:v>12.705303802499998</c:v>
                </c:pt>
                <c:pt idx="7">
                  <c:v>11.307720384224998</c:v>
                </c:pt>
                <c:pt idx="8">
                  <c:v>10.063871141960249</c:v>
                </c:pt>
                <c:pt idx="9">
                  <c:v>8.9568453163446211</c:v>
                </c:pt>
                <c:pt idx="10">
                  <c:v>7.971592331546713</c:v>
                </c:pt>
                <c:pt idx="11">
                  <c:v>7.0947171750765747</c:v>
                </c:pt>
                <c:pt idx="12">
                  <c:v>4.2568303050459448</c:v>
                </c:pt>
                <c:pt idx="13">
                  <c:v>2.5540981830275666</c:v>
                </c:pt>
                <c:pt idx="14">
                  <c:v>1.53245890981654</c:v>
                </c:pt>
                <c:pt idx="15">
                  <c:v>0.91947534588992397</c:v>
                </c:pt>
                <c:pt idx="16">
                  <c:v>0.55168520753395434</c:v>
                </c:pt>
                <c:pt idx="17">
                  <c:v>0.33101112452037257</c:v>
                </c:pt>
                <c:pt idx="18">
                  <c:v>0.19860667471222354</c:v>
                </c:pt>
                <c:pt idx="19">
                  <c:v>0.11916400482733412</c:v>
                </c:pt>
                <c:pt idx="20">
                  <c:v>7.149840289640047E-2</c:v>
                </c:pt>
              </c:numCache>
            </c:numRef>
          </c:val>
          <c:smooth val="0"/>
          <c:extLst>
            <c:ext xmlns:c16="http://schemas.microsoft.com/office/drawing/2014/chart" uri="{C3380CC4-5D6E-409C-BE32-E72D297353CC}">
              <c16:uniqueId val="{00000006-2152-9847-A448-D581565C04EA}"/>
            </c:ext>
          </c:extLst>
        </c:ser>
        <c:ser>
          <c:idx val="7"/>
          <c:order val="7"/>
          <c:spPr>
            <a:ln w="28575" cap="rnd">
              <a:solidFill>
                <a:schemeClr val="accent2">
                  <a:lumMod val="60000"/>
                </a:schemeClr>
              </a:solidFill>
              <a:round/>
            </a:ln>
            <a:effectLst/>
          </c:spPr>
          <c:marker>
            <c:symbol val="none"/>
          </c:marker>
          <c:cat>
            <c:numRef>
              <c:f>Sheet1!$Z$38:$AT$38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Sheet1!$Z$47:$AT$47</c:f>
              <c:numCache>
                <c:formatCode>0.0</c:formatCode>
                <c:ptCount val="21"/>
                <c:pt idx="0" formatCode="General">
                  <c:v>100</c:v>
                </c:pt>
                <c:pt idx="1">
                  <c:v>44.999999999999993</c:v>
                </c:pt>
                <c:pt idx="2">
                  <c:v>20.249999999999996</c:v>
                </c:pt>
                <c:pt idx="3">
                  <c:v>17.819999999999997</c:v>
                </c:pt>
                <c:pt idx="4">
                  <c:v>15.681599999999998</c:v>
                </c:pt>
                <c:pt idx="5">
                  <c:v>13.799807999999999</c:v>
                </c:pt>
                <c:pt idx="6">
                  <c:v>12.143831039999998</c:v>
                </c:pt>
                <c:pt idx="7">
                  <c:v>10.686571315199998</c:v>
                </c:pt>
                <c:pt idx="8">
                  <c:v>9.4041827573759988</c:v>
                </c:pt>
                <c:pt idx="9">
                  <c:v>8.2756808264908788</c:v>
                </c:pt>
                <c:pt idx="10">
                  <c:v>7.2825991273119737</c:v>
                </c:pt>
                <c:pt idx="11">
                  <c:v>6.4086872320345369</c:v>
                </c:pt>
                <c:pt idx="12">
                  <c:v>3.8452123392207218</c:v>
                </c:pt>
                <c:pt idx="13">
                  <c:v>2.3071274035324332</c:v>
                </c:pt>
                <c:pt idx="14">
                  <c:v>1.3842764421194598</c:v>
                </c:pt>
                <c:pt idx="15">
                  <c:v>0.83056586527167586</c:v>
                </c:pt>
                <c:pt idx="16">
                  <c:v>0.49833951916300551</c:v>
                </c:pt>
                <c:pt idx="17">
                  <c:v>0.2990037114978033</c:v>
                </c:pt>
                <c:pt idx="18">
                  <c:v>0.17940222689868199</c:v>
                </c:pt>
                <c:pt idx="19">
                  <c:v>0.10764133613920919</c:v>
                </c:pt>
                <c:pt idx="20">
                  <c:v>6.4584801683525511E-2</c:v>
                </c:pt>
              </c:numCache>
            </c:numRef>
          </c:val>
          <c:smooth val="0"/>
          <c:extLst>
            <c:ext xmlns:c16="http://schemas.microsoft.com/office/drawing/2014/chart" uri="{C3380CC4-5D6E-409C-BE32-E72D297353CC}">
              <c16:uniqueId val="{00000007-2152-9847-A448-D581565C04EA}"/>
            </c:ext>
          </c:extLst>
        </c:ser>
        <c:dLbls>
          <c:showLegendKey val="0"/>
          <c:showVal val="0"/>
          <c:showCatName val="0"/>
          <c:showSerName val="0"/>
          <c:showPercent val="0"/>
          <c:showBubbleSize val="0"/>
        </c:dLbls>
        <c:smooth val="0"/>
        <c:axId val="992707744"/>
        <c:axId val="992907584"/>
      </c:lineChart>
      <c:catAx>
        <c:axId val="992707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2907584"/>
        <c:crosses val="autoZero"/>
        <c:auto val="1"/>
        <c:lblAlgn val="ctr"/>
        <c:lblOffset val="100"/>
        <c:noMultiLvlLbl val="0"/>
      </c:catAx>
      <c:valAx>
        <c:axId val="992907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2707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shell</a:t>
            </a:r>
            <a:r>
              <a:rPr lang="en-US" baseline="0"/>
              <a:t> production #3</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val>
            <c:numRef>
              <c:f>Sheet1!$AY$129:$BR$129</c:f>
              <c:numCache>
                <c:formatCode>0</c:formatCode>
                <c:ptCount val="20"/>
                <c:pt idx="0">
                  <c:v>543.68391463726914</c:v>
                </c:pt>
                <c:pt idx="1">
                  <c:v>449.73910468198932</c:v>
                </c:pt>
                <c:pt idx="2">
                  <c:v>513.39461859824269</c:v>
                </c:pt>
                <c:pt idx="3">
                  <c:v>549.84540141388993</c:v>
                </c:pt>
                <c:pt idx="4">
                  <c:v>571.13833645439718</c:v>
                </c:pt>
                <c:pt idx="5">
                  <c:v>582.62394370547986</c:v>
                </c:pt>
                <c:pt idx="6">
                  <c:v>587.26955285388351</c:v>
                </c:pt>
                <c:pt idx="7">
                  <c:v>586.93363220160893</c:v>
                </c:pt>
                <c:pt idx="8">
                  <c:v>368.13058425304575</c:v>
                </c:pt>
                <c:pt idx="9">
                  <c:v>229.75600087675267</c:v>
                </c:pt>
                <c:pt idx="10">
                  <c:v>142.82869592046757</c:v>
                </c:pt>
                <c:pt idx="11">
                  <c:v>88.503606986851295</c:v>
                </c:pt>
                <c:pt idx="12">
                  <c:v>54.693781519321824</c:v>
                </c:pt>
                <c:pt idx="13">
                  <c:v>33.723035806921857</c:v>
                </c:pt>
                <c:pt idx="14">
                  <c:v>20.752413408700097</c:v>
                </c:pt>
                <c:pt idx="15">
                  <c:v>12.749023348851903</c:v>
                </c:pt>
                <c:pt idx="16">
                  <c:v>7.8206607146569223</c:v>
                </c:pt>
                <c:pt idx="17">
                  <c:v>4.7911946439681445</c:v>
                </c:pt>
                <c:pt idx="18">
                  <c:v>2.9318450660927184</c:v>
                </c:pt>
                <c:pt idx="19">
                  <c:v>1.7922066278833915</c:v>
                </c:pt>
              </c:numCache>
            </c:numRef>
          </c:val>
          <c:smooth val="0"/>
          <c:extLst>
            <c:ext xmlns:c16="http://schemas.microsoft.com/office/drawing/2014/chart" uri="{C3380CC4-5D6E-409C-BE32-E72D297353CC}">
              <c16:uniqueId val="{00000001-5F3E-6144-9205-DC3F7986F0CA}"/>
            </c:ext>
          </c:extLst>
        </c:ser>
        <c:ser>
          <c:idx val="2"/>
          <c:order val="1"/>
          <c:spPr>
            <a:ln w="28575" cap="rnd">
              <a:solidFill>
                <a:schemeClr val="accent3"/>
              </a:solidFill>
              <a:round/>
            </a:ln>
            <a:effectLst/>
          </c:spPr>
          <c:marker>
            <c:symbol val="none"/>
          </c:marker>
          <c:val>
            <c:numRef>
              <c:f>Sheet1!$AY$130:$BR$130</c:f>
              <c:numCache>
                <c:formatCode>0</c:formatCode>
                <c:ptCount val="20"/>
                <c:pt idx="0">
                  <c:v>543.68391463726914</c:v>
                </c:pt>
                <c:pt idx="1">
                  <c:v>449.73910468198932</c:v>
                </c:pt>
                <c:pt idx="2">
                  <c:v>507.99046471826119</c:v>
                </c:pt>
                <c:pt idx="3">
                  <c:v>538.33063345076255</c:v>
                </c:pt>
                <c:pt idx="4">
                  <c:v>553.29157491837179</c:v>
                </c:pt>
                <c:pt idx="5">
                  <c:v>558.47703822917481</c:v>
                </c:pt>
                <c:pt idx="6">
                  <c:v>557.00452955719709</c:v>
                </c:pt>
                <c:pt idx="7">
                  <c:v>550.82606882938182</c:v>
                </c:pt>
                <c:pt idx="8">
                  <c:v>345.48356307228306</c:v>
                </c:pt>
                <c:pt idx="9">
                  <c:v>215.62164410001037</c:v>
                </c:pt>
                <c:pt idx="10">
                  <c:v>134.04201901804507</c:v>
                </c:pt>
                <c:pt idx="11">
                  <c:v>83.058954606033709</c:v>
                </c:pt>
                <c:pt idx="12">
                  <c:v>51.329075402775239</c:v>
                </c:pt>
                <c:pt idx="13">
                  <c:v>31.648428754784057</c:v>
                </c:pt>
                <c:pt idx="14">
                  <c:v>19.475745926772763</c:v>
                </c:pt>
                <c:pt idx="15">
                  <c:v>11.964716328012196</c:v>
                </c:pt>
                <c:pt idx="16">
                  <c:v>7.3395415780555222</c:v>
                </c:pt>
                <c:pt idx="17">
                  <c:v>4.4964451957437657</c:v>
                </c:pt>
                <c:pt idx="18">
                  <c:v>2.751480923175226</c:v>
                </c:pt>
                <c:pt idx="19">
                  <c:v>1.6819518889452136</c:v>
                </c:pt>
              </c:numCache>
            </c:numRef>
          </c:val>
          <c:smooth val="0"/>
          <c:extLst>
            <c:ext xmlns:c16="http://schemas.microsoft.com/office/drawing/2014/chart" uri="{C3380CC4-5D6E-409C-BE32-E72D297353CC}">
              <c16:uniqueId val="{00000002-5F3E-6144-9205-DC3F7986F0CA}"/>
            </c:ext>
          </c:extLst>
        </c:ser>
        <c:ser>
          <c:idx val="3"/>
          <c:order val="2"/>
          <c:spPr>
            <a:ln w="28575" cap="rnd">
              <a:solidFill>
                <a:schemeClr val="accent4"/>
              </a:solidFill>
              <a:round/>
            </a:ln>
            <a:effectLst/>
          </c:spPr>
          <c:marker>
            <c:symbol val="none"/>
          </c:marker>
          <c:val>
            <c:numRef>
              <c:f>Sheet1!$AY$131:$BR$131</c:f>
              <c:numCache>
                <c:formatCode>0</c:formatCode>
                <c:ptCount val="20"/>
                <c:pt idx="0">
                  <c:v>543.68391463726914</c:v>
                </c:pt>
                <c:pt idx="1">
                  <c:v>449.73910468198932</c:v>
                </c:pt>
                <c:pt idx="2">
                  <c:v>502.5863108382797</c:v>
                </c:pt>
                <c:pt idx="3">
                  <c:v>526.93771488407026</c:v>
                </c:pt>
                <c:pt idx="4">
                  <c:v>535.82052065368066</c:v>
                </c:pt>
                <c:pt idx="5">
                  <c:v>535.0886038787437</c:v>
                </c:pt>
                <c:pt idx="6">
                  <c:v>528.00033932660472</c:v>
                </c:pt>
                <c:pt idx="7">
                  <c:v>516.58888257852868</c:v>
                </c:pt>
                <c:pt idx="8">
                  <c:v>324.00966093716465</c:v>
                </c:pt>
                <c:pt idx="9">
                  <c:v>202.21944909414202</c:v>
                </c:pt>
                <c:pt idx="10">
                  <c:v>125.71049327832426</c:v>
                </c:pt>
                <c:pt idx="11">
                  <c:v>77.896336023562853</c:v>
                </c:pt>
                <c:pt idx="12">
                  <c:v>48.138661560555214</c:v>
                </c:pt>
                <c:pt idx="13">
                  <c:v>29.68128665468852</c:v>
                </c:pt>
                <c:pt idx="14">
                  <c:v>18.265210009171241</c:v>
                </c:pt>
                <c:pt idx="15">
                  <c:v>11.221036526815888</c:v>
                </c:pt>
                <c:pt idx="16">
                  <c:v>6.883344483866062</c:v>
                </c:pt>
                <c:pt idx="17">
                  <c:v>4.2169638125176601</c:v>
                </c:pt>
                <c:pt idx="18">
                  <c:v>2.580459669528643</c:v>
                </c:pt>
                <c:pt idx="19">
                  <c:v>1.5774083617857744</c:v>
                </c:pt>
              </c:numCache>
            </c:numRef>
          </c:val>
          <c:smooth val="0"/>
          <c:extLst>
            <c:ext xmlns:c16="http://schemas.microsoft.com/office/drawing/2014/chart" uri="{C3380CC4-5D6E-409C-BE32-E72D297353CC}">
              <c16:uniqueId val="{00000003-5F3E-6144-9205-DC3F7986F0CA}"/>
            </c:ext>
          </c:extLst>
        </c:ser>
        <c:ser>
          <c:idx val="4"/>
          <c:order val="3"/>
          <c:spPr>
            <a:ln w="28575" cap="rnd">
              <a:solidFill>
                <a:schemeClr val="accent5"/>
              </a:solidFill>
              <a:round/>
            </a:ln>
            <a:effectLst/>
          </c:spPr>
          <c:marker>
            <c:symbol val="none"/>
          </c:marker>
          <c:val>
            <c:numRef>
              <c:f>Sheet1!$AY$132:$BR$132</c:f>
              <c:numCache>
                <c:formatCode>0</c:formatCode>
                <c:ptCount val="20"/>
                <c:pt idx="0">
                  <c:v>543.68391463726914</c:v>
                </c:pt>
                <c:pt idx="1">
                  <c:v>449.73910468198932</c:v>
                </c:pt>
                <c:pt idx="2">
                  <c:v>497.18215695829826</c:v>
                </c:pt>
                <c:pt idx="3">
                  <c:v>515.66664571381341</c:v>
                </c:pt>
                <c:pt idx="4">
                  <c:v>518.72117677445897</c:v>
                </c:pt>
                <c:pt idx="5">
                  <c:v>512.4425891121673</c:v>
                </c:pt>
                <c:pt idx="6">
                  <c:v>500.21717086293637</c:v>
                </c:pt>
                <c:pt idx="7">
                  <c:v>484.14374839566756</c:v>
                </c:pt>
                <c:pt idx="8">
                  <c:v>303.65975159885909</c:v>
                </c:pt>
                <c:pt idx="9">
                  <c:v>189.51875540616604</c:v>
                </c:pt>
                <c:pt idx="10">
                  <c:v>117.8150585135452</c:v>
                </c:pt>
                <c:pt idx="11">
                  <c:v>73.003940620040908</c:v>
                </c:pt>
                <c:pt idx="12">
                  <c:v>45.115241223052841</c:v>
                </c:pt>
                <c:pt idx="13">
                  <c:v>27.817109238743182</c:v>
                </c:pt>
                <c:pt idx="14">
                  <c:v>17.118036290163435</c:v>
                </c:pt>
                <c:pt idx="15">
                  <c:v>10.51628261502805</c:v>
                </c:pt>
                <c:pt idx="16">
                  <c:v>6.4510257814364929</c:v>
                </c:pt>
                <c:pt idx="17">
                  <c:v>3.9521111194854868</c:v>
                </c:pt>
                <c:pt idx="18">
                  <c:v>2.418390056622115</c:v>
                </c:pt>
                <c:pt idx="19">
                  <c:v>1.4783368802164309</c:v>
                </c:pt>
              </c:numCache>
            </c:numRef>
          </c:val>
          <c:smooth val="0"/>
          <c:extLst>
            <c:ext xmlns:c16="http://schemas.microsoft.com/office/drawing/2014/chart" uri="{C3380CC4-5D6E-409C-BE32-E72D297353CC}">
              <c16:uniqueId val="{00000004-5F3E-6144-9205-DC3F7986F0CA}"/>
            </c:ext>
          </c:extLst>
        </c:ser>
        <c:ser>
          <c:idx val="5"/>
          <c:order val="4"/>
          <c:spPr>
            <a:ln w="28575" cap="rnd">
              <a:solidFill>
                <a:schemeClr val="accent6"/>
              </a:solidFill>
              <a:round/>
            </a:ln>
            <a:effectLst/>
          </c:spPr>
          <c:marker>
            <c:symbol val="none"/>
          </c:marker>
          <c:val>
            <c:numRef>
              <c:f>Sheet1!$AY$133:$BR$133</c:f>
              <c:numCache>
                <c:formatCode>0</c:formatCode>
                <c:ptCount val="20"/>
                <c:pt idx="0">
                  <c:v>543.68391463726914</c:v>
                </c:pt>
                <c:pt idx="1">
                  <c:v>449.73910468198932</c:v>
                </c:pt>
                <c:pt idx="2">
                  <c:v>491.77800307831677</c:v>
                </c:pt>
                <c:pt idx="3">
                  <c:v>504.51742593999148</c:v>
                </c:pt>
                <c:pt idx="4">
                  <c:v>501.98954639484072</c:v>
                </c:pt>
                <c:pt idx="5">
                  <c:v>490.52311406167206</c:v>
                </c:pt>
                <c:pt idx="6">
                  <c:v>473.61605986749555</c:v>
                </c:pt>
                <c:pt idx="7">
                  <c:v>453.41482740702099</c:v>
                </c:pt>
                <c:pt idx="8">
                  <c:v>284.38626816499374</c:v>
                </c:pt>
                <c:pt idx="9">
                  <c:v>177.48987580162498</c:v>
                </c:pt>
                <c:pt idx="10">
                  <c:v>110.33725954096242</c:v>
                </c:pt>
                <c:pt idx="11">
                  <c:v>68.370332666603673</c:v>
                </c:pt>
                <c:pt idx="12">
                  <c:v>42.251747296877163</c:v>
                </c:pt>
                <c:pt idx="13">
                  <c:v>26.051539085741208</c:v>
                </c:pt>
                <c:pt idx="14">
                  <c:v>16.031543308720813</c:v>
                </c:pt>
                <c:pt idx="15">
                  <c:v>9.8488072657287447</c:v>
                </c:pt>
                <c:pt idx="16">
                  <c:v>6.0415749474840172</c:v>
                </c:pt>
                <c:pt idx="17">
                  <c:v>3.7012680367616957</c:v>
                </c:pt>
                <c:pt idx="18">
                  <c:v>2.2648932548645191</c:v>
                </c:pt>
                <c:pt idx="19">
                  <c:v>1.3845058696182171</c:v>
                </c:pt>
              </c:numCache>
            </c:numRef>
          </c:val>
          <c:smooth val="0"/>
          <c:extLst>
            <c:ext xmlns:c16="http://schemas.microsoft.com/office/drawing/2014/chart" uri="{C3380CC4-5D6E-409C-BE32-E72D297353CC}">
              <c16:uniqueId val="{00000005-5F3E-6144-9205-DC3F7986F0CA}"/>
            </c:ext>
          </c:extLst>
        </c:ser>
        <c:ser>
          <c:idx val="6"/>
          <c:order val="5"/>
          <c:spPr>
            <a:ln w="28575" cap="rnd">
              <a:solidFill>
                <a:schemeClr val="accent1">
                  <a:lumMod val="60000"/>
                </a:schemeClr>
              </a:solidFill>
              <a:round/>
            </a:ln>
            <a:effectLst/>
          </c:spPr>
          <c:marker>
            <c:symbol val="none"/>
          </c:marker>
          <c:val>
            <c:numRef>
              <c:f>Sheet1!$AY$134:$BR$134</c:f>
              <c:numCache>
                <c:formatCode>0</c:formatCode>
                <c:ptCount val="20"/>
                <c:pt idx="0">
                  <c:v>543.68391463726914</c:v>
                </c:pt>
                <c:pt idx="1">
                  <c:v>449.73910468198932</c:v>
                </c:pt>
                <c:pt idx="2">
                  <c:v>486.37384919833522</c:v>
                </c:pt>
                <c:pt idx="3">
                  <c:v>493.49005556260488</c:v>
                </c:pt>
                <c:pt idx="4">
                  <c:v>485.62163262896115</c:v>
                </c:pt>
                <c:pt idx="5">
                  <c:v>469.31447053373176</c:v>
                </c:pt>
                <c:pt idx="6">
                  <c:v>448.1588799345289</c:v>
                </c:pt>
                <c:pt idx="7">
                  <c:v>424.3287137416927</c:v>
                </c:pt>
                <c:pt idx="8">
                  <c:v>266.14316974668759</c:v>
                </c:pt>
                <c:pt idx="9">
                  <c:v>166.10407544848209</c:v>
                </c:pt>
                <c:pt idx="10">
                  <c:v>103.25923324243476</c:v>
                </c:pt>
                <c:pt idx="11">
                  <c:v>63.984443306412984</c:v>
                </c:pt>
                <c:pt idx="12">
                  <c:v>39.541339409548613</c:v>
                </c:pt>
                <c:pt idx="13">
                  <c:v>24.380358565823165</c:v>
                </c:pt>
                <c:pt idx="14">
                  <c:v>15.003135628330808</c:v>
                </c:pt>
                <c:pt idx="15">
                  <c:v>9.2170160002398749</c:v>
                </c:pt>
                <c:pt idx="16">
                  <c:v>5.6540138775360873</c:v>
                </c:pt>
                <c:pt idx="17">
                  <c:v>3.4638353452929231</c:v>
                </c:pt>
                <c:pt idx="18">
                  <c:v>2.1196025879766252</c:v>
                </c:pt>
                <c:pt idx="19">
                  <c:v>1.2956911845662866</c:v>
                </c:pt>
              </c:numCache>
            </c:numRef>
          </c:val>
          <c:smooth val="0"/>
          <c:extLst>
            <c:ext xmlns:c16="http://schemas.microsoft.com/office/drawing/2014/chart" uri="{C3380CC4-5D6E-409C-BE32-E72D297353CC}">
              <c16:uniqueId val="{00000006-5F3E-6144-9205-DC3F7986F0CA}"/>
            </c:ext>
          </c:extLst>
        </c:ser>
        <c:ser>
          <c:idx val="7"/>
          <c:order val="6"/>
          <c:spPr>
            <a:ln w="28575" cap="rnd">
              <a:solidFill>
                <a:schemeClr val="accent2">
                  <a:lumMod val="60000"/>
                </a:schemeClr>
              </a:solidFill>
              <a:round/>
            </a:ln>
            <a:effectLst/>
          </c:spPr>
          <c:marker>
            <c:symbol val="none"/>
          </c:marker>
          <c:val>
            <c:numRef>
              <c:f>Sheet1!$AY$135:$BR$135</c:f>
              <c:numCache>
                <c:formatCode>0</c:formatCode>
                <c:ptCount val="20"/>
                <c:pt idx="0">
                  <c:v>543.68391463726914</c:v>
                </c:pt>
                <c:pt idx="1">
                  <c:v>449.73910468198932</c:v>
                </c:pt>
                <c:pt idx="2">
                  <c:v>480.96969531835373</c:v>
                </c:pt>
                <c:pt idx="3">
                  <c:v>482.58453458165343</c:v>
                </c:pt>
                <c:pt idx="4">
                  <c:v>469.61343859095484</c:v>
                </c:pt>
                <c:pt idx="5">
                  <c:v>448.80112200906558</c:v>
                </c:pt>
                <c:pt idx="6">
                  <c:v>423.8083334436929</c:v>
                </c:pt>
                <c:pt idx="7">
                  <c:v>396.8143819298229</c:v>
                </c:pt>
                <c:pt idx="8">
                  <c:v>248.88590846615401</c:v>
                </c:pt>
                <c:pt idx="9">
                  <c:v>155.33355132605493</c:v>
                </c:pt>
                <c:pt idx="10">
                  <c:v>96.563695763910246</c:v>
                </c:pt>
                <c:pt idx="11">
                  <c:v>59.835562622834964</c:v>
                </c:pt>
                <c:pt idx="12">
                  <c:v>36.977399007762919</c:v>
                </c:pt>
                <c:pt idx="13">
                  <c:v>22.799486818169598</c:v>
                </c:pt>
                <c:pt idx="14">
                  <c:v>14.030301977135407</c:v>
                </c:pt>
                <c:pt idx="15">
                  <c:v>8.6193660455392127</c:v>
                </c:pt>
                <c:pt idx="16">
                  <c:v>5.2873961850314402</c:v>
                </c:pt>
                <c:pt idx="17">
                  <c:v>3.2392332574641736</c:v>
                </c:pt>
                <c:pt idx="18">
                  <c:v>1.982163270234889</c:v>
                </c:pt>
                <c:pt idx="19">
                  <c:v>1.211675948209755</c:v>
                </c:pt>
              </c:numCache>
            </c:numRef>
          </c:val>
          <c:smooth val="0"/>
          <c:extLst>
            <c:ext xmlns:c16="http://schemas.microsoft.com/office/drawing/2014/chart" uri="{C3380CC4-5D6E-409C-BE32-E72D297353CC}">
              <c16:uniqueId val="{00000007-5F3E-6144-9205-DC3F7986F0CA}"/>
            </c:ext>
          </c:extLst>
        </c:ser>
        <c:ser>
          <c:idx val="8"/>
          <c:order val="7"/>
          <c:spPr>
            <a:ln w="28575" cap="rnd">
              <a:solidFill>
                <a:schemeClr val="accent3">
                  <a:lumMod val="60000"/>
                </a:schemeClr>
              </a:solidFill>
              <a:round/>
            </a:ln>
            <a:effectLst/>
          </c:spPr>
          <c:marker>
            <c:symbol val="none"/>
          </c:marker>
          <c:val>
            <c:numRef>
              <c:f>Sheet1!$AY$136:$BR$136</c:f>
              <c:numCache>
                <c:formatCode>0</c:formatCode>
                <c:ptCount val="20"/>
                <c:pt idx="0">
                  <c:v>543.68391463726914</c:v>
                </c:pt>
                <c:pt idx="1">
                  <c:v>449.73910468198932</c:v>
                </c:pt>
                <c:pt idx="2">
                  <c:v>475.56554143837218</c:v>
                </c:pt>
                <c:pt idx="3">
                  <c:v>471.80086299713724</c:v>
                </c:pt>
                <c:pt idx="4">
                  <c:v>453.96096739495664</c:v>
                </c:pt>
                <c:pt idx="5">
                  <c:v>428.96770364263926</c:v>
                </c:pt>
                <c:pt idx="6">
                  <c:v>400.52794245252244</c:v>
                </c:pt>
                <c:pt idx="7">
                  <c:v>370.8031348756308</c:v>
                </c:pt>
                <c:pt idx="8">
                  <c:v>232.57139682487718</c:v>
                </c:pt>
                <c:pt idx="9">
                  <c:v>145.15141185898898</c:v>
                </c:pt>
                <c:pt idx="10">
                  <c:v>90.233929854807926</c:v>
                </c:pt>
                <c:pt idx="11">
                  <c:v>55.913331794305194</c:v>
                </c:pt>
                <c:pt idx="12">
                  <c:v>34.553524509226079</c:v>
                </c:pt>
                <c:pt idx="13">
                  <c:v>21.304976761724408</c:v>
                </c:pt>
                <c:pt idx="14">
                  <c:v>13.11061340839616</c:v>
                </c:pt>
                <c:pt idx="15">
                  <c:v>8.0543652041617335</c:v>
                </c:pt>
                <c:pt idx="16">
                  <c:v>4.9408065080812547</c:v>
                </c:pt>
                <c:pt idx="17">
                  <c:v>3.026900992397842</c:v>
                </c:pt>
                <c:pt idx="18">
                  <c:v>1.8522321465868983</c:v>
                </c:pt>
                <c:pt idx="19">
                  <c:v>1.1322503934069552</c:v>
                </c:pt>
              </c:numCache>
            </c:numRef>
          </c:val>
          <c:smooth val="0"/>
          <c:extLst>
            <c:ext xmlns:c16="http://schemas.microsoft.com/office/drawing/2014/chart" uri="{C3380CC4-5D6E-409C-BE32-E72D297353CC}">
              <c16:uniqueId val="{00000008-5F3E-6144-9205-DC3F7986F0CA}"/>
            </c:ext>
          </c:extLst>
        </c:ser>
        <c:dLbls>
          <c:showLegendKey val="0"/>
          <c:showVal val="0"/>
          <c:showCatName val="0"/>
          <c:showSerName val="0"/>
          <c:showPercent val="0"/>
          <c:showBubbleSize val="0"/>
        </c:dLbls>
        <c:smooth val="0"/>
        <c:axId val="1074039552"/>
        <c:axId val="1072154400"/>
      </c:lineChart>
      <c:catAx>
        <c:axId val="10740395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2154400"/>
        <c:crosses val="autoZero"/>
        <c:auto val="1"/>
        <c:lblAlgn val="ctr"/>
        <c:lblOffset val="100"/>
        <c:noMultiLvlLbl val="0"/>
      </c:catAx>
      <c:valAx>
        <c:axId val="1072154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4039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shell</a:t>
            </a:r>
            <a:r>
              <a:rPr lang="en-US" baseline="0"/>
              <a:t> loss #3</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val>
            <c:numRef>
              <c:f>Sheet1!$AY$140:$BR$140</c:f>
              <c:numCache>
                <c:formatCode>0</c:formatCode>
                <c:ptCount val="20"/>
                <c:pt idx="0">
                  <c:v>353.20028713228095</c:v>
                </c:pt>
                <c:pt idx="1">
                  <c:v>36.936057889510941</c:v>
                </c:pt>
                <c:pt idx="2">
                  <c:v>60.758985924947503</c:v>
                </c:pt>
                <c:pt idx="3">
                  <c:v>85.213306699394636</c:v>
                </c:pt>
                <c:pt idx="4">
                  <c:v>109.50955818714485</c:v>
                </c:pt>
                <c:pt idx="5">
                  <c:v>133.16527746306176</c:v>
                </c:pt>
                <c:pt idx="6">
                  <c:v>155.8704912326026</c:v>
                </c:pt>
                <c:pt idx="7">
                  <c:v>1419.3891862484238</c:v>
                </c:pt>
                <c:pt idx="8">
                  <c:v>998.88574545027257</c:v>
                </c:pt>
                <c:pt idx="9">
                  <c:v>691.23384762086448</c:v>
                </c:pt>
                <c:pt idx="10">
                  <c:v>471.8717869407057</c:v>
                </c:pt>
                <c:pt idx="11">
                  <c:v>318.52451495916392</c:v>
                </c:pt>
                <c:pt idx="12">
                  <c:v>212.99222158322709</c:v>
                </c:pt>
                <c:pt idx="13">
                  <c:v>141.284547272705</c:v>
                </c:pt>
                <c:pt idx="14">
                  <c:v>93.071693727103025</c:v>
                </c:pt>
                <c:pt idx="15">
                  <c:v>60.942625575802573</c:v>
                </c:pt>
                <c:pt idx="16">
                  <c:v>39.693839631344318</c:v>
                </c:pt>
                <c:pt idx="17">
                  <c:v>25.732781636393849</c:v>
                </c:pt>
                <c:pt idx="18">
                  <c:v>16.612407008273397</c:v>
                </c:pt>
                <c:pt idx="19">
                  <c:v>26.710817140293479</c:v>
                </c:pt>
              </c:numCache>
            </c:numRef>
          </c:val>
          <c:smooth val="0"/>
          <c:extLst>
            <c:ext xmlns:c16="http://schemas.microsoft.com/office/drawing/2014/chart" uri="{C3380CC4-5D6E-409C-BE32-E72D297353CC}">
              <c16:uniqueId val="{00000001-9E9F-ED41-B2DD-86BF04BA2F11}"/>
            </c:ext>
          </c:extLst>
        </c:ser>
        <c:ser>
          <c:idx val="2"/>
          <c:order val="1"/>
          <c:spPr>
            <a:ln w="28575" cap="rnd">
              <a:solidFill>
                <a:schemeClr val="accent3"/>
              </a:solidFill>
              <a:round/>
            </a:ln>
            <a:effectLst/>
          </c:spPr>
          <c:marker>
            <c:symbol val="none"/>
          </c:marker>
          <c:val>
            <c:numRef>
              <c:f>Sheet1!$AY$141:$BR$141</c:f>
              <c:numCache>
                <c:formatCode>0</c:formatCode>
                <c:ptCount val="20"/>
                <c:pt idx="0">
                  <c:v>353.20028713228095</c:v>
                </c:pt>
                <c:pt idx="1">
                  <c:v>44.323269467413155</c:v>
                </c:pt>
                <c:pt idx="2">
                  <c:v>72.143301182464</c:v>
                </c:pt>
                <c:pt idx="3">
                  <c:v>100.11454111856203</c:v>
                </c:pt>
                <c:pt idx="4">
                  <c:v>127.30516314655061</c:v>
                </c:pt>
                <c:pt idx="5">
                  <c:v>153.17547565150818</c:v>
                </c:pt>
                <c:pt idx="6">
                  <c:v>177.40521888584934</c:v>
                </c:pt>
                <c:pt idx="7">
                  <c:v>1332.0697992164085</c:v>
                </c:pt>
                <c:pt idx="8">
                  <c:v>937.43530475875832</c:v>
                </c:pt>
                <c:pt idx="9">
                  <c:v>648.70984049525919</c:v>
                </c:pt>
                <c:pt idx="10">
                  <c:v>442.84271190437346</c:v>
                </c:pt>
                <c:pt idx="11">
                  <c:v>298.92920898503758</c:v>
                </c:pt>
                <c:pt idx="12">
                  <c:v>199.88915555213262</c:v>
                </c:pt>
                <c:pt idx="13">
                  <c:v>132.59286483319318</c:v>
                </c:pt>
                <c:pt idx="14">
                  <c:v>87.346017270625012</c:v>
                </c:pt>
                <c:pt idx="15">
                  <c:v>57.193496893579891</c:v>
                </c:pt>
                <c:pt idx="16">
                  <c:v>37.251914767370138</c:v>
                </c:pt>
                <c:pt idx="17">
                  <c:v>24.149726938719589</c:v>
                </c:pt>
                <c:pt idx="18">
                  <c:v>15.590428532501845</c:v>
                </c:pt>
                <c:pt idx="19">
                  <c:v>25.067594687697976</c:v>
                </c:pt>
              </c:numCache>
            </c:numRef>
          </c:val>
          <c:smooth val="0"/>
          <c:extLst>
            <c:ext xmlns:c16="http://schemas.microsoft.com/office/drawing/2014/chart" uri="{C3380CC4-5D6E-409C-BE32-E72D297353CC}">
              <c16:uniqueId val="{00000002-9E9F-ED41-B2DD-86BF04BA2F11}"/>
            </c:ext>
          </c:extLst>
        </c:ser>
        <c:ser>
          <c:idx val="3"/>
          <c:order val="2"/>
          <c:spPr>
            <a:ln w="28575" cap="rnd">
              <a:solidFill>
                <a:schemeClr val="accent4"/>
              </a:solidFill>
              <a:round/>
            </a:ln>
            <a:effectLst/>
          </c:spPr>
          <c:marker>
            <c:symbol val="none"/>
          </c:marker>
          <c:val>
            <c:numRef>
              <c:f>Sheet1!$AY$142:$BR$142</c:f>
              <c:numCache>
                <c:formatCode>0</c:formatCode>
                <c:ptCount val="20"/>
                <c:pt idx="0">
                  <c:v>353.20028713228095</c:v>
                </c:pt>
                <c:pt idx="1">
                  <c:v>51.710481045315369</c:v>
                </c:pt>
                <c:pt idx="2">
                  <c:v>83.271789130822853</c:v>
                </c:pt>
                <c:pt idx="3">
                  <c:v>114.32840393355011</c:v>
                </c:pt>
                <c:pt idx="4">
                  <c:v>143.83285210395942</c:v>
                </c:pt>
                <c:pt idx="5">
                  <c:v>171.22075472819449</c:v>
                </c:pt>
                <c:pt idx="6">
                  <c:v>196.19532565008313</c:v>
                </c:pt>
                <c:pt idx="7">
                  <c:v>1249.2735693432805</c:v>
                </c:pt>
                <c:pt idx="8">
                  <c:v>879.16800598083421</c:v>
                </c:pt>
                <c:pt idx="9">
                  <c:v>608.38858322615738</c:v>
                </c:pt>
                <c:pt idx="10">
                  <c:v>415.31734724702414</c:v>
                </c:pt>
                <c:pt idx="11">
                  <c:v>280.34894275763963</c:v>
                </c:pt>
                <c:pt idx="12">
                  <c:v>187.46483027880586</c:v>
                </c:pt>
                <c:pt idx="13">
                  <c:v>124.3514128291589</c:v>
                </c:pt>
                <c:pt idx="14">
                  <c:v>81.916931701163833</c:v>
                </c:pt>
                <c:pt idx="15">
                  <c:v>53.638573631424649</c:v>
                </c:pt>
                <c:pt idx="16">
                  <c:v>34.936481972401225</c:v>
                </c:pt>
                <c:pt idx="17">
                  <c:v>22.648674708447793</c:v>
                </c:pt>
                <c:pt idx="18">
                  <c:v>14.621388692880133</c:v>
                </c:pt>
                <c:pt idx="19">
                  <c:v>23.509491401105972</c:v>
                </c:pt>
              </c:numCache>
            </c:numRef>
          </c:val>
          <c:smooth val="0"/>
          <c:extLst>
            <c:ext xmlns:c16="http://schemas.microsoft.com/office/drawing/2014/chart" uri="{C3380CC4-5D6E-409C-BE32-E72D297353CC}">
              <c16:uniqueId val="{00000003-9E9F-ED41-B2DD-86BF04BA2F11}"/>
            </c:ext>
          </c:extLst>
        </c:ser>
        <c:ser>
          <c:idx val="4"/>
          <c:order val="3"/>
          <c:spPr>
            <a:ln w="28575" cap="rnd">
              <a:solidFill>
                <a:schemeClr val="accent5"/>
              </a:solidFill>
              <a:round/>
            </a:ln>
            <a:effectLst/>
          </c:spPr>
          <c:marker>
            <c:symbol val="none"/>
          </c:marker>
          <c:val>
            <c:numRef>
              <c:f>Sheet1!$AY$143:$BR$143</c:f>
              <c:numCache>
                <c:formatCode>0</c:formatCode>
                <c:ptCount val="20"/>
                <c:pt idx="0">
                  <c:v>353.20028713228095</c:v>
                </c:pt>
                <c:pt idx="1">
                  <c:v>59.097692623217455</c:v>
                </c:pt>
                <c:pt idx="2">
                  <c:v>94.144449770023854</c:v>
                </c:pt>
                <c:pt idx="3">
                  <c:v>127.86622544552706</c:v>
                </c:pt>
                <c:pt idx="4">
                  <c:v>159.13462155184169</c:v>
                </c:pt>
                <c:pt idx="5">
                  <c:v>187.39925895666761</c:v>
                </c:pt>
                <c:pt idx="6">
                  <c:v>212.42469190916901</c:v>
                </c:pt>
                <c:pt idx="7">
                  <c:v>1170.8110821404457</c:v>
                </c:pt>
                <c:pt idx="8">
                  <c:v>823.95054992381097</c:v>
                </c:pt>
                <c:pt idx="9">
                  <c:v>570.17783211675305</c:v>
                </c:pt>
                <c:pt idx="10">
                  <c:v>389.23272267546992</c:v>
                </c:pt>
                <c:pt idx="11">
                  <c:v>262.7412098532983</c:v>
                </c:pt>
                <c:pt idx="12">
                  <c:v>175.69082240120014</c:v>
                </c:pt>
                <c:pt idx="13">
                  <c:v>116.54133713621735</c:v>
                </c:pt>
                <c:pt idx="14">
                  <c:v>76.772016797795771</c:v>
                </c:pt>
                <c:pt idx="15">
                  <c:v>50.269723124688689</c:v>
                </c:pt>
                <c:pt idx="16">
                  <c:v>32.742244187387811</c:v>
                </c:pt>
                <c:pt idx="17">
                  <c:v>21.22619096022688</c:v>
                </c:pt>
                <c:pt idx="18">
                  <c:v>13.703070598784972</c:v>
                </c:pt>
                <c:pt idx="19">
                  <c:v>22.032942778393888</c:v>
                </c:pt>
              </c:numCache>
            </c:numRef>
          </c:val>
          <c:smooth val="0"/>
          <c:extLst>
            <c:ext xmlns:c16="http://schemas.microsoft.com/office/drawing/2014/chart" uri="{C3380CC4-5D6E-409C-BE32-E72D297353CC}">
              <c16:uniqueId val="{00000004-9E9F-ED41-B2DD-86BF04BA2F11}"/>
            </c:ext>
          </c:extLst>
        </c:ser>
        <c:ser>
          <c:idx val="5"/>
          <c:order val="4"/>
          <c:spPr>
            <a:ln w="28575" cap="rnd">
              <a:solidFill>
                <a:schemeClr val="accent6"/>
              </a:solidFill>
              <a:round/>
            </a:ln>
            <a:effectLst/>
          </c:spPr>
          <c:marker>
            <c:symbol val="none"/>
          </c:marker>
          <c:val>
            <c:numRef>
              <c:f>Sheet1!$AY$144:$BR$144</c:f>
              <c:numCache>
                <c:formatCode>0</c:formatCode>
                <c:ptCount val="20"/>
                <c:pt idx="0">
                  <c:v>353.20028713228095</c:v>
                </c:pt>
                <c:pt idx="1">
                  <c:v>66.484904201119662</c:v>
                </c:pt>
                <c:pt idx="2">
                  <c:v>104.76128310006743</c:v>
                </c:pt>
                <c:pt idx="3">
                  <c:v>140.73933595566055</c:v>
                </c:pt>
                <c:pt idx="4">
                  <c:v>173.25185489518688</c:v>
                </c:pt>
                <c:pt idx="5">
                  <c:v>201.80626822017044</c:v>
                </c:pt>
                <c:pt idx="6">
                  <c:v>226.26914946842973</c:v>
                </c:pt>
                <c:pt idx="7">
                  <c:v>1096.4989354795687</c:v>
                </c:pt>
                <c:pt idx="8">
                  <c:v>771.65386855373879</c:v>
                </c:pt>
                <c:pt idx="9">
                  <c:v>533.98827145289329</c:v>
                </c:pt>
                <c:pt idx="10">
                  <c:v>364.52786668812092</c:v>
                </c:pt>
                <c:pt idx="11">
                  <c:v>246.06485307951399</c:v>
                </c:pt>
                <c:pt idx="12">
                  <c:v>164.53961076645928</c:v>
                </c:pt>
                <c:pt idx="13">
                  <c:v>109.14438209417204</c:v>
                </c:pt>
                <c:pt idx="14">
                  <c:v>71.899246579991569</c:v>
                </c:pt>
                <c:pt idx="15">
                  <c:v>47.079070854286435</c:v>
                </c:pt>
                <c:pt idx="16">
                  <c:v>30.664072491565463</c:v>
                </c:pt>
                <c:pt idx="17">
                  <c:v>19.878950709643959</c:v>
                </c:pt>
                <c:pt idx="18">
                  <c:v>12.833327727732181</c:v>
                </c:pt>
                <c:pt idx="19">
                  <c:v>20.634497461216487</c:v>
                </c:pt>
              </c:numCache>
            </c:numRef>
          </c:val>
          <c:smooth val="0"/>
          <c:extLst>
            <c:ext xmlns:c16="http://schemas.microsoft.com/office/drawing/2014/chart" uri="{C3380CC4-5D6E-409C-BE32-E72D297353CC}">
              <c16:uniqueId val="{00000005-9E9F-ED41-B2DD-86BF04BA2F11}"/>
            </c:ext>
          </c:extLst>
        </c:ser>
        <c:ser>
          <c:idx val="6"/>
          <c:order val="5"/>
          <c:spPr>
            <a:ln w="28575" cap="rnd">
              <a:solidFill>
                <a:schemeClr val="accent1">
                  <a:lumMod val="60000"/>
                </a:schemeClr>
              </a:solidFill>
              <a:round/>
            </a:ln>
            <a:effectLst/>
          </c:spPr>
          <c:marker>
            <c:symbol val="none"/>
          </c:marker>
          <c:val>
            <c:numRef>
              <c:f>Sheet1!$AY$145:$BR$145</c:f>
              <c:numCache>
                <c:formatCode>0</c:formatCode>
                <c:ptCount val="20"/>
                <c:pt idx="0">
                  <c:v>353.20028713228095</c:v>
                </c:pt>
                <c:pt idx="1">
                  <c:v>73.872115779021883</c:v>
                </c:pt>
                <c:pt idx="2">
                  <c:v>115.12228912095314</c:v>
                </c:pt>
                <c:pt idx="3">
                  <c:v>152.95906576511842</c:v>
                </c:pt>
                <c:pt idx="4">
                  <c:v>186.22532245150265</c:v>
                </c:pt>
                <c:pt idx="5">
                  <c:v>214.5342372597257</c:v>
                </c:pt>
                <c:pt idx="6">
                  <c:v>237.89670152720601</c:v>
                </c:pt>
                <c:pt idx="7">
                  <c:v>1026.1596109946186</c:v>
                </c:pt>
                <c:pt idx="8">
                  <c:v>722.15303449544615</c:v>
                </c:pt>
                <c:pt idx="9">
                  <c:v>499.73345087666041</c:v>
                </c:pt>
                <c:pt idx="10">
                  <c:v>341.14376382297019</c:v>
                </c:pt>
                <c:pt idx="11">
                  <c:v>230.28003561634731</c:v>
                </c:pt>
                <c:pt idx="12">
                  <c:v>153.98455713362782</c:v>
                </c:pt>
                <c:pt idx="13">
                  <c:v>102.14287770650597</c:v>
                </c:pt>
                <c:pt idx="14">
                  <c:v>67.286980875235898</c:v>
                </c:pt>
                <c:pt idx="15">
                  <c:v>44.058994925237478</c:v>
                </c:pt>
                <c:pt idx="16">
                  <c:v>28.697002506156924</c:v>
                </c:pt>
                <c:pt idx="17">
                  <c:v>18.603735641811326</c:v>
                </c:pt>
                <c:pt idx="18">
                  <c:v>12.010082420277444</c:v>
                </c:pt>
                <c:pt idx="19">
                  <c:v>19.31081481498245</c:v>
                </c:pt>
              </c:numCache>
            </c:numRef>
          </c:val>
          <c:smooth val="0"/>
          <c:extLst>
            <c:ext xmlns:c16="http://schemas.microsoft.com/office/drawing/2014/chart" uri="{C3380CC4-5D6E-409C-BE32-E72D297353CC}">
              <c16:uniqueId val="{00000006-9E9F-ED41-B2DD-86BF04BA2F11}"/>
            </c:ext>
          </c:extLst>
        </c:ser>
        <c:ser>
          <c:idx val="7"/>
          <c:order val="6"/>
          <c:spPr>
            <a:ln w="28575" cap="rnd">
              <a:solidFill>
                <a:schemeClr val="accent2">
                  <a:lumMod val="60000"/>
                </a:schemeClr>
              </a:solidFill>
              <a:round/>
            </a:ln>
            <a:effectLst/>
          </c:spPr>
          <c:marker>
            <c:symbol val="none"/>
          </c:marker>
          <c:val>
            <c:numRef>
              <c:f>Sheet1!$AY$146:$BR$146</c:f>
              <c:numCache>
                <c:formatCode>0</c:formatCode>
                <c:ptCount val="20"/>
                <c:pt idx="0">
                  <c:v>353.20028713228095</c:v>
                </c:pt>
                <c:pt idx="1">
                  <c:v>81.259327356924089</c:v>
                </c:pt>
                <c:pt idx="2">
                  <c:v>125.22746783268144</c:v>
                </c:pt>
                <c:pt idx="3">
                  <c:v>164.53674517506818</c:v>
                </c:pt>
                <c:pt idx="4">
                  <c:v>198.09518145081586</c:v>
                </c:pt>
                <c:pt idx="5">
                  <c:v>225.67283491222324</c:v>
                </c:pt>
                <c:pt idx="6">
                  <c:v>247.4677397506849</c:v>
                </c:pt>
                <c:pt idx="7">
                  <c:v>959.62134687414607</c:v>
                </c:pt>
                <c:pt idx="8">
                  <c:v>675.32717151094926</c:v>
                </c:pt>
                <c:pt idx="9">
                  <c:v>467.32972343699146</c:v>
                </c:pt>
                <c:pt idx="10">
                  <c:v>319.02331236775893</c:v>
                </c:pt>
                <c:pt idx="11">
                  <c:v>215.34821246978933</c:v>
                </c:pt>
                <c:pt idx="12">
                  <c:v>143.99988708497878</c:v>
                </c:pt>
                <c:pt idx="13">
                  <c:v>95.519726978255093</c:v>
                </c:pt>
                <c:pt idx="14">
                  <c:v>62.923956977807222</c:v>
                </c:pt>
                <c:pt idx="15">
                  <c:v>41.202120604900017</c:v>
                </c:pt>
                <c:pt idx="16">
                  <c:v>26.836230836952584</c:v>
                </c:pt>
                <c:pt idx="17">
                  <c:v>17.397431805157218</c:v>
                </c:pt>
                <c:pt idx="18">
                  <c:v>11.231324391188288</c:v>
                </c:pt>
                <c:pt idx="19">
                  <c:v>18.058662534992184</c:v>
                </c:pt>
              </c:numCache>
            </c:numRef>
          </c:val>
          <c:smooth val="0"/>
          <c:extLst>
            <c:ext xmlns:c16="http://schemas.microsoft.com/office/drawing/2014/chart" uri="{C3380CC4-5D6E-409C-BE32-E72D297353CC}">
              <c16:uniqueId val="{00000007-9E9F-ED41-B2DD-86BF04BA2F11}"/>
            </c:ext>
          </c:extLst>
        </c:ser>
        <c:ser>
          <c:idx val="8"/>
          <c:order val="7"/>
          <c:spPr>
            <a:ln w="28575" cap="rnd">
              <a:solidFill>
                <a:schemeClr val="accent3">
                  <a:lumMod val="60000"/>
                </a:schemeClr>
              </a:solidFill>
              <a:round/>
            </a:ln>
            <a:effectLst/>
          </c:spPr>
          <c:marker>
            <c:symbol val="none"/>
          </c:marker>
          <c:val>
            <c:numRef>
              <c:f>Sheet1!$AY$147:$BR$147</c:f>
              <c:numCache>
                <c:formatCode>0</c:formatCode>
                <c:ptCount val="20"/>
                <c:pt idx="0">
                  <c:v>353.20028713228095</c:v>
                </c:pt>
                <c:pt idx="1">
                  <c:v>88.64653893482631</c:v>
                </c:pt>
                <c:pt idx="2">
                  <c:v>135.07681923525178</c:v>
                </c:pt>
                <c:pt idx="3">
                  <c:v>175.48370448667799</c:v>
                </c:pt>
                <c:pt idx="4">
                  <c:v>208.90097603567156</c:v>
                </c:pt>
                <c:pt idx="5">
                  <c:v>235.30898334850767</c:v>
                </c:pt>
                <c:pt idx="6">
                  <c:v>255.13525844098933</c:v>
                </c:pt>
                <c:pt idx="7">
                  <c:v>896.7180120438212</c:v>
                </c:pt>
                <c:pt idx="8">
                  <c:v>631.0593659562436</c:v>
                </c:pt>
                <c:pt idx="9">
                  <c:v>436.69618431734182</c:v>
                </c:pt>
                <c:pt idx="10">
                  <c:v>298.11128253232823</c:v>
                </c:pt>
                <c:pt idx="11">
                  <c:v>201.23210223711902</c:v>
                </c:pt>
                <c:pt idx="12">
                  <c:v>134.56067114596183</c:v>
                </c:pt>
                <c:pt idx="13">
                  <c:v>89.258393392266868</c:v>
                </c:pt>
                <c:pt idx="14">
                  <c:v>58.799281398718591</c:v>
                </c:pt>
                <c:pt idx="15">
                  <c:v>38.501314920895844</c:v>
                </c:pt>
                <c:pt idx="16">
                  <c:v>25.07711155577001</c:v>
                </c:pt>
                <c:pt idx="17">
                  <c:v>16.257027330421142</c:v>
                </c:pt>
                <c:pt idx="18">
                  <c:v>10.495109256887442</c:v>
                </c:pt>
                <c:pt idx="19">
                  <c:v>16.874914278738117</c:v>
                </c:pt>
              </c:numCache>
            </c:numRef>
          </c:val>
          <c:smooth val="0"/>
          <c:extLst>
            <c:ext xmlns:c16="http://schemas.microsoft.com/office/drawing/2014/chart" uri="{C3380CC4-5D6E-409C-BE32-E72D297353CC}">
              <c16:uniqueId val="{00000008-9E9F-ED41-B2DD-86BF04BA2F11}"/>
            </c:ext>
          </c:extLst>
        </c:ser>
        <c:dLbls>
          <c:showLegendKey val="0"/>
          <c:showVal val="0"/>
          <c:showCatName val="0"/>
          <c:showSerName val="0"/>
          <c:showPercent val="0"/>
          <c:showBubbleSize val="0"/>
        </c:dLbls>
        <c:smooth val="0"/>
        <c:axId val="1046511152"/>
        <c:axId val="1039018944"/>
      </c:lineChart>
      <c:catAx>
        <c:axId val="10465111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9018944"/>
        <c:crosses val="autoZero"/>
        <c:auto val="1"/>
        <c:lblAlgn val="ctr"/>
        <c:lblOffset val="100"/>
        <c:noMultiLvlLbl val="0"/>
      </c:catAx>
      <c:valAx>
        <c:axId val="1039018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6511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11</xdr:col>
      <xdr:colOff>6349</xdr:colOff>
      <xdr:row>50</xdr:row>
      <xdr:rowOff>181731</xdr:rowOff>
    </xdr:from>
    <xdr:to>
      <xdr:col>20</xdr:col>
      <xdr:colOff>399143</xdr:colOff>
      <xdr:row>62</xdr:row>
      <xdr:rowOff>0</xdr:rowOff>
    </xdr:to>
    <xdr:graphicFrame macro="">
      <xdr:nvGraphicFramePr>
        <xdr:cNvPr id="2" name="Chart 1">
          <a:extLst>
            <a:ext uri="{FF2B5EF4-FFF2-40B4-BE49-F238E27FC236}">
              <a16:creationId xmlns:a16="http://schemas.microsoft.com/office/drawing/2014/main" id="{9BDF3491-A8B7-334B-A47F-3A33294239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12699</xdr:colOff>
      <xdr:row>50</xdr:row>
      <xdr:rowOff>177799</xdr:rowOff>
    </xdr:from>
    <xdr:to>
      <xdr:col>9</xdr:col>
      <xdr:colOff>508000</xdr:colOff>
      <xdr:row>62</xdr:row>
      <xdr:rowOff>1</xdr:rowOff>
    </xdr:to>
    <xdr:graphicFrame macro="">
      <xdr:nvGraphicFramePr>
        <xdr:cNvPr id="4" name="Chart 3">
          <a:extLst>
            <a:ext uri="{FF2B5EF4-FFF2-40B4-BE49-F238E27FC236}">
              <a16:creationId xmlns:a16="http://schemas.microsoft.com/office/drawing/2014/main" id="{96E5EE39-5BDC-9C47-8E36-137C656DB1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444501</xdr:colOff>
      <xdr:row>63</xdr:row>
      <xdr:rowOff>18143</xdr:rowOff>
    </xdr:from>
    <xdr:to>
      <xdr:col>20</xdr:col>
      <xdr:colOff>409222</xdr:colOff>
      <xdr:row>78</xdr:row>
      <xdr:rowOff>28224</xdr:rowOff>
    </xdr:to>
    <xdr:graphicFrame macro="">
      <xdr:nvGraphicFramePr>
        <xdr:cNvPr id="5" name="Chart 4">
          <a:extLst>
            <a:ext uri="{FF2B5EF4-FFF2-40B4-BE49-F238E27FC236}">
              <a16:creationId xmlns:a16="http://schemas.microsoft.com/office/drawing/2014/main" id="{4494CA6A-DA8F-E543-8B8C-A276DF8C88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12096</xdr:colOff>
      <xdr:row>63</xdr:row>
      <xdr:rowOff>18143</xdr:rowOff>
    </xdr:from>
    <xdr:to>
      <xdr:col>9</xdr:col>
      <xdr:colOff>508000</xdr:colOff>
      <xdr:row>78</xdr:row>
      <xdr:rowOff>26005</xdr:rowOff>
    </xdr:to>
    <xdr:graphicFrame macro="">
      <xdr:nvGraphicFramePr>
        <xdr:cNvPr id="6" name="Chart 5">
          <a:extLst>
            <a:ext uri="{FF2B5EF4-FFF2-40B4-BE49-F238E27FC236}">
              <a16:creationId xmlns:a16="http://schemas.microsoft.com/office/drawing/2014/main" id="{DCD0A489-A78F-864C-9EB1-D0DD358D64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798286</xdr:colOff>
      <xdr:row>62</xdr:row>
      <xdr:rowOff>293912</xdr:rowOff>
    </xdr:from>
    <xdr:to>
      <xdr:col>34</xdr:col>
      <xdr:colOff>4234</xdr:colOff>
      <xdr:row>77</xdr:row>
      <xdr:rowOff>163286</xdr:rowOff>
    </xdr:to>
    <xdr:graphicFrame macro="">
      <xdr:nvGraphicFramePr>
        <xdr:cNvPr id="7" name="Chart 6">
          <a:extLst>
            <a:ext uri="{FF2B5EF4-FFF2-40B4-BE49-F238E27FC236}">
              <a16:creationId xmlns:a16="http://schemas.microsoft.com/office/drawing/2014/main" id="{671E965A-E1BB-3341-9928-F906DA3E8F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453571</xdr:colOff>
      <xdr:row>51</xdr:row>
      <xdr:rowOff>0</xdr:rowOff>
    </xdr:from>
    <xdr:to>
      <xdr:col>44</xdr:col>
      <xdr:colOff>90714</xdr:colOff>
      <xdr:row>61</xdr:row>
      <xdr:rowOff>308430</xdr:rowOff>
    </xdr:to>
    <xdr:graphicFrame macro="">
      <xdr:nvGraphicFramePr>
        <xdr:cNvPr id="9" name="Chart 8">
          <a:extLst>
            <a:ext uri="{FF2B5EF4-FFF2-40B4-BE49-F238E27FC236}">
              <a16:creationId xmlns:a16="http://schemas.microsoft.com/office/drawing/2014/main" id="{EC72DECE-9499-D742-913E-AFF6BEBE25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0</xdr:colOff>
      <xdr:row>50</xdr:row>
      <xdr:rowOff>181429</xdr:rowOff>
    </xdr:from>
    <xdr:to>
      <xdr:col>33</xdr:col>
      <xdr:colOff>489856</xdr:colOff>
      <xdr:row>62</xdr:row>
      <xdr:rowOff>0</xdr:rowOff>
    </xdr:to>
    <xdr:graphicFrame macro="">
      <xdr:nvGraphicFramePr>
        <xdr:cNvPr id="10" name="Chart 9">
          <a:extLst>
            <a:ext uri="{FF2B5EF4-FFF2-40B4-BE49-F238E27FC236}">
              <a16:creationId xmlns:a16="http://schemas.microsoft.com/office/drawing/2014/main" id="{8DE4EED5-B6C5-774C-8530-3427DC7878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49</xdr:col>
      <xdr:colOff>14513</xdr:colOff>
      <xdr:row>63</xdr:row>
      <xdr:rowOff>41124</xdr:rowOff>
    </xdr:from>
    <xdr:to>
      <xdr:col>58</xdr:col>
      <xdr:colOff>90714</xdr:colOff>
      <xdr:row>78</xdr:row>
      <xdr:rowOff>36286</xdr:rowOff>
    </xdr:to>
    <xdr:graphicFrame macro="">
      <xdr:nvGraphicFramePr>
        <xdr:cNvPr id="13" name="Chart 12">
          <a:extLst>
            <a:ext uri="{FF2B5EF4-FFF2-40B4-BE49-F238E27FC236}">
              <a16:creationId xmlns:a16="http://schemas.microsoft.com/office/drawing/2014/main" id="{FE1FBEA6-084B-0F4C-B466-F938CF0A2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58</xdr:col>
      <xdr:colOff>440266</xdr:colOff>
      <xdr:row>62</xdr:row>
      <xdr:rowOff>296333</xdr:rowOff>
    </xdr:from>
    <xdr:to>
      <xdr:col>69</xdr:col>
      <xdr:colOff>36287</xdr:colOff>
      <xdr:row>78</xdr:row>
      <xdr:rowOff>18142</xdr:rowOff>
    </xdr:to>
    <xdr:graphicFrame macro="">
      <xdr:nvGraphicFramePr>
        <xdr:cNvPr id="14" name="Chart 13">
          <a:extLst>
            <a:ext uri="{FF2B5EF4-FFF2-40B4-BE49-F238E27FC236}">
              <a16:creationId xmlns:a16="http://schemas.microsoft.com/office/drawing/2014/main" id="{817C5B95-628D-B24A-BD33-984A9273D6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35</xdr:col>
      <xdr:colOff>19792</xdr:colOff>
      <xdr:row>63</xdr:row>
      <xdr:rowOff>2310</xdr:rowOff>
    </xdr:from>
    <xdr:to>
      <xdr:col>44</xdr:col>
      <xdr:colOff>54430</xdr:colOff>
      <xdr:row>78</xdr:row>
      <xdr:rowOff>1</xdr:rowOff>
    </xdr:to>
    <xdr:graphicFrame macro="">
      <xdr:nvGraphicFramePr>
        <xdr:cNvPr id="15" name="Chart 14">
          <a:extLst>
            <a:ext uri="{FF2B5EF4-FFF2-40B4-BE49-F238E27FC236}">
              <a16:creationId xmlns:a16="http://schemas.microsoft.com/office/drawing/2014/main" id="{F317A3D6-79EF-8C4B-A356-25FC29C1AE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59</xdr:col>
      <xdr:colOff>4187</xdr:colOff>
      <xdr:row>50</xdr:row>
      <xdr:rowOff>191476</xdr:rowOff>
    </xdr:from>
    <xdr:to>
      <xdr:col>68</xdr:col>
      <xdr:colOff>435428</xdr:colOff>
      <xdr:row>62</xdr:row>
      <xdr:rowOff>0</xdr:rowOff>
    </xdr:to>
    <xdr:graphicFrame macro="">
      <xdr:nvGraphicFramePr>
        <xdr:cNvPr id="19" name="Chart 18">
          <a:extLst>
            <a:ext uri="{FF2B5EF4-FFF2-40B4-BE49-F238E27FC236}">
              <a16:creationId xmlns:a16="http://schemas.microsoft.com/office/drawing/2014/main" id="{1875D072-D0F6-5841-B22A-E663A3E50D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49</xdr:col>
      <xdr:colOff>3024</xdr:colOff>
      <xdr:row>50</xdr:row>
      <xdr:rowOff>169333</xdr:rowOff>
    </xdr:from>
    <xdr:to>
      <xdr:col>58</xdr:col>
      <xdr:colOff>90715</xdr:colOff>
      <xdr:row>62</xdr:row>
      <xdr:rowOff>18142</xdr:rowOff>
    </xdr:to>
    <xdr:graphicFrame macro="">
      <xdr:nvGraphicFramePr>
        <xdr:cNvPr id="21" name="Chart 20">
          <a:extLst>
            <a:ext uri="{FF2B5EF4-FFF2-40B4-BE49-F238E27FC236}">
              <a16:creationId xmlns:a16="http://schemas.microsoft.com/office/drawing/2014/main" id="{34FB020E-1A98-AC4B-8FB0-10E4B92DFD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4300E-81E0-9D4C-9573-033D4DDF0CC5}">
  <dimension ref="A1:BS191"/>
  <sheetViews>
    <sheetView tabSelected="1" topLeftCell="AS1" zoomScale="70" zoomScaleNormal="70" workbookViewId="0">
      <selection activeCell="BY49" sqref="BY49"/>
    </sheetView>
  </sheetViews>
  <sheetFormatPr baseColWidth="10" defaultRowHeight="16" x14ac:dyDescent="0.2"/>
  <cols>
    <col min="1" max="1" width="24" bestFit="1" customWidth="1"/>
    <col min="2" max="2" width="6.83203125" customWidth="1"/>
    <col min="3" max="4" width="5.83203125" customWidth="1"/>
    <col min="5" max="5" width="6.83203125" customWidth="1"/>
    <col min="6" max="22" width="5.83203125" customWidth="1"/>
    <col min="23" max="23" width="8.83203125" customWidth="1"/>
    <col min="24" max="24" width="3.83203125" customWidth="1"/>
    <col min="26" max="46" width="5.83203125" customWidth="1"/>
    <col min="47" max="47" width="8.83203125" customWidth="1"/>
    <col min="48" max="48" width="2.83203125" customWidth="1"/>
    <col min="49" max="49" width="10.83203125" customWidth="1"/>
    <col min="50" max="70" width="5.83203125" customWidth="1"/>
    <col min="71" max="71" width="8.83203125" customWidth="1"/>
    <col min="72" max="72" width="5.83203125" customWidth="1"/>
    <col min="73" max="73" width="4.83203125" customWidth="1"/>
    <col min="74" max="83" width="8.83203125" customWidth="1"/>
  </cols>
  <sheetData>
    <row r="1" spans="1:70" x14ac:dyDescent="0.2">
      <c r="A1" t="s">
        <v>5</v>
      </c>
    </row>
    <row r="2" spans="1:70" x14ac:dyDescent="0.2">
      <c r="A2" t="s">
        <v>22</v>
      </c>
    </row>
    <row r="3" spans="1:70" x14ac:dyDescent="0.2">
      <c r="A3" t="s">
        <v>26</v>
      </c>
    </row>
    <row r="4" spans="1:70" x14ac:dyDescent="0.2">
      <c r="A4" t="s">
        <v>2</v>
      </c>
    </row>
    <row r="5" spans="1:70" x14ac:dyDescent="0.2">
      <c r="A5" t="s">
        <v>24</v>
      </c>
    </row>
    <row r="6" spans="1:70" x14ac:dyDescent="0.2">
      <c r="A6" t="s">
        <v>3</v>
      </c>
    </row>
    <row r="7" spans="1:70" x14ac:dyDescent="0.2">
      <c r="A7" t="s">
        <v>27</v>
      </c>
    </row>
    <row r="8" spans="1:70" x14ac:dyDescent="0.2">
      <c r="B8" s="34" t="s">
        <v>1</v>
      </c>
      <c r="C8" s="34"/>
      <c r="D8" s="34"/>
      <c r="E8" s="34"/>
      <c r="F8" s="34"/>
      <c r="G8" s="34"/>
      <c r="H8" s="34"/>
      <c r="I8" s="34"/>
      <c r="J8" s="34"/>
      <c r="K8" s="34"/>
      <c r="L8" s="34"/>
      <c r="M8" s="34"/>
      <c r="N8" s="34"/>
      <c r="O8" s="34"/>
      <c r="P8" s="34"/>
      <c r="Q8" s="34"/>
      <c r="R8" s="34"/>
      <c r="S8" s="34"/>
      <c r="T8" s="34"/>
      <c r="U8" s="34"/>
      <c r="V8" s="34"/>
    </row>
    <row r="9" spans="1:70" x14ac:dyDescent="0.2">
      <c r="A9" t="s">
        <v>47</v>
      </c>
      <c r="B9">
        <v>0</v>
      </c>
      <c r="C9">
        <f>B9+1</f>
        <v>1</v>
      </c>
      <c r="D9">
        <f t="shared" ref="D9:V9" si="0">C9+1</f>
        <v>2</v>
      </c>
      <c r="E9">
        <f t="shared" si="0"/>
        <v>3</v>
      </c>
      <c r="F9">
        <f t="shared" si="0"/>
        <v>4</v>
      </c>
      <c r="G9">
        <f t="shared" si="0"/>
        <v>5</v>
      </c>
      <c r="H9">
        <f t="shared" si="0"/>
        <v>6</v>
      </c>
      <c r="I9">
        <f t="shared" si="0"/>
        <v>7</v>
      </c>
      <c r="J9">
        <f t="shared" si="0"/>
        <v>8</v>
      </c>
      <c r="K9">
        <f t="shared" si="0"/>
        <v>9</v>
      </c>
      <c r="L9">
        <f t="shared" si="0"/>
        <v>10</v>
      </c>
      <c r="M9">
        <f t="shared" si="0"/>
        <v>11</v>
      </c>
      <c r="N9">
        <f t="shared" si="0"/>
        <v>12</v>
      </c>
      <c r="O9">
        <f t="shared" si="0"/>
        <v>13</v>
      </c>
      <c r="P9">
        <f t="shared" si="0"/>
        <v>14</v>
      </c>
      <c r="Q9">
        <f t="shared" si="0"/>
        <v>15</v>
      </c>
      <c r="R9">
        <f t="shared" si="0"/>
        <v>16</v>
      </c>
      <c r="S9">
        <f t="shared" si="0"/>
        <v>17</v>
      </c>
      <c r="T9">
        <f t="shared" si="0"/>
        <v>18</v>
      </c>
      <c r="U9">
        <f t="shared" si="0"/>
        <v>19</v>
      </c>
      <c r="V9">
        <f t="shared" si="0"/>
        <v>20</v>
      </c>
      <c r="Y9" t="s">
        <v>49</v>
      </c>
      <c r="Z9">
        <f t="shared" ref="Z9" si="1">B9</f>
        <v>0</v>
      </c>
      <c r="AA9">
        <f t="shared" ref="AA9:AT9" si="2">C9</f>
        <v>1</v>
      </c>
      <c r="AB9">
        <f t="shared" si="2"/>
        <v>2</v>
      </c>
      <c r="AC9">
        <f t="shared" si="2"/>
        <v>3</v>
      </c>
      <c r="AD9">
        <f t="shared" si="2"/>
        <v>4</v>
      </c>
      <c r="AE9">
        <f t="shared" si="2"/>
        <v>5</v>
      </c>
      <c r="AF9">
        <f t="shared" si="2"/>
        <v>6</v>
      </c>
      <c r="AG9">
        <f t="shared" si="2"/>
        <v>7</v>
      </c>
      <c r="AH9">
        <f t="shared" si="2"/>
        <v>8</v>
      </c>
      <c r="AI9">
        <f t="shared" si="2"/>
        <v>9</v>
      </c>
      <c r="AJ9">
        <f t="shared" si="2"/>
        <v>10</v>
      </c>
      <c r="AK9">
        <f t="shared" si="2"/>
        <v>11</v>
      </c>
      <c r="AL9">
        <f t="shared" si="2"/>
        <v>12</v>
      </c>
      <c r="AM9">
        <f t="shared" si="2"/>
        <v>13</v>
      </c>
      <c r="AN9">
        <f t="shared" si="2"/>
        <v>14</v>
      </c>
      <c r="AO9">
        <f t="shared" si="2"/>
        <v>15</v>
      </c>
      <c r="AP9">
        <f t="shared" si="2"/>
        <v>16</v>
      </c>
      <c r="AQ9">
        <f t="shared" si="2"/>
        <v>17</v>
      </c>
      <c r="AR9">
        <f t="shared" si="2"/>
        <v>18</v>
      </c>
      <c r="AS9">
        <f t="shared" si="2"/>
        <v>19</v>
      </c>
      <c r="AT9">
        <f t="shared" si="2"/>
        <v>20</v>
      </c>
      <c r="AW9" t="str">
        <f t="shared" ref="AW9:BI9" si="3">Y9</f>
        <v>base +1</v>
      </c>
      <c r="AX9">
        <f t="shared" si="3"/>
        <v>0</v>
      </c>
      <c r="AY9">
        <f t="shared" si="3"/>
        <v>1</v>
      </c>
      <c r="AZ9">
        <f t="shared" si="3"/>
        <v>2</v>
      </c>
      <c r="BA9">
        <f t="shared" si="3"/>
        <v>3</v>
      </c>
      <c r="BB9">
        <f t="shared" si="3"/>
        <v>4</v>
      </c>
      <c r="BC9">
        <f t="shared" si="3"/>
        <v>5</v>
      </c>
      <c r="BD9">
        <f t="shared" si="3"/>
        <v>6</v>
      </c>
      <c r="BE9">
        <f t="shared" si="3"/>
        <v>7</v>
      </c>
      <c r="BF9">
        <f t="shared" si="3"/>
        <v>8</v>
      </c>
      <c r="BG9">
        <f t="shared" si="3"/>
        <v>9</v>
      </c>
      <c r="BH9">
        <f t="shared" si="3"/>
        <v>10</v>
      </c>
      <c r="BI9">
        <f t="shared" si="3"/>
        <v>11</v>
      </c>
      <c r="BJ9">
        <f t="shared" ref="BJ9:BR9" si="4">AL9</f>
        <v>12</v>
      </c>
      <c r="BK9">
        <f t="shared" si="4"/>
        <v>13</v>
      </c>
      <c r="BL9">
        <f t="shared" si="4"/>
        <v>14</v>
      </c>
      <c r="BM9">
        <f t="shared" si="4"/>
        <v>15</v>
      </c>
      <c r="BN9">
        <f t="shared" si="4"/>
        <v>16</v>
      </c>
      <c r="BO9">
        <f t="shared" si="4"/>
        <v>17</v>
      </c>
      <c r="BP9">
        <f t="shared" si="4"/>
        <v>18</v>
      </c>
      <c r="BQ9">
        <f t="shared" si="4"/>
        <v>19</v>
      </c>
      <c r="BR9">
        <f t="shared" si="4"/>
        <v>20</v>
      </c>
    </row>
    <row r="10" spans="1:70" x14ac:dyDescent="0.2">
      <c r="A10" t="s">
        <v>0</v>
      </c>
      <c r="B10">
        <v>100</v>
      </c>
      <c r="Y10" t="str">
        <f t="shared" ref="Y10" si="5">A10</f>
        <v>M1 value</v>
      </c>
      <c r="Z10">
        <v>100</v>
      </c>
      <c r="AX10">
        <v>100</v>
      </c>
    </row>
    <row r="11" spans="1:70" x14ac:dyDescent="0.2">
      <c r="A11">
        <v>0.2</v>
      </c>
      <c r="B11">
        <f>B10</f>
        <v>100</v>
      </c>
      <c r="C11">
        <f>B11*(1-A11)</f>
        <v>80</v>
      </c>
      <c r="D11" s="1">
        <f>C11*(1-A11)</f>
        <v>64</v>
      </c>
      <c r="E11" s="1">
        <f>D11*(1-A11)</f>
        <v>51.2</v>
      </c>
      <c r="F11" s="1">
        <f>E11*(1-A11)</f>
        <v>40.960000000000008</v>
      </c>
      <c r="G11" s="1">
        <f>F11*(1-A11)</f>
        <v>32.768000000000008</v>
      </c>
      <c r="H11" s="1">
        <f>G11*(1-A11)</f>
        <v>26.214400000000008</v>
      </c>
      <c r="I11" s="1">
        <f>H11*(1-A11)</f>
        <v>20.971520000000009</v>
      </c>
      <c r="J11" s="1">
        <f>I11*(1-A11)</f>
        <v>16.777216000000006</v>
      </c>
      <c r="K11" s="1">
        <f>J11*(1-A11)</f>
        <v>13.421772800000006</v>
      </c>
      <c r="L11" s="1">
        <f>K11*(1-A11)</f>
        <v>10.737418240000006</v>
      </c>
      <c r="M11" s="1">
        <f>L11*(1-A11)</f>
        <v>8.5899345920000041</v>
      </c>
      <c r="N11" s="1">
        <f>M11*(1-A11)</f>
        <v>6.8719476736000038</v>
      </c>
      <c r="O11" s="1">
        <f>N11*(1-A11)</f>
        <v>5.4975581388800032</v>
      </c>
      <c r="P11" s="1">
        <f>O11*(1-A11)</f>
        <v>4.3980465111040026</v>
      </c>
      <c r="Q11" s="1">
        <f>P11*(1-A11)</f>
        <v>3.5184372088832023</v>
      </c>
      <c r="R11" s="1">
        <f>Q11*(1-A11)</f>
        <v>2.8147497671065622</v>
      </c>
      <c r="S11" s="1">
        <f>R11*(1-A11)</f>
        <v>2.25179981368525</v>
      </c>
      <c r="T11" s="1">
        <f>S11*(1-A11)</f>
        <v>1.8014398509482001</v>
      </c>
      <c r="U11" s="1">
        <f>T11*(1-A11)</f>
        <v>1.4411518807585602</v>
      </c>
      <c r="V11" s="1">
        <f>U11*(1-A11)</f>
        <v>1.1529215046068482</v>
      </c>
      <c r="Y11">
        <v>0.4</v>
      </c>
      <c r="Z11">
        <f>Z10</f>
        <v>100</v>
      </c>
      <c r="AA11" s="1">
        <f>Z11*(1-Y11)</f>
        <v>60</v>
      </c>
      <c r="AB11" s="1">
        <f>AA11*(1-Y11)</f>
        <v>36</v>
      </c>
      <c r="AC11" s="1">
        <f>AB11*(1-Y11)</f>
        <v>21.599999999999998</v>
      </c>
      <c r="AD11" s="1">
        <f>AC11*(1-Y11)</f>
        <v>12.959999999999999</v>
      </c>
      <c r="AE11" s="1">
        <f>AD11*(1-Y11)</f>
        <v>7.7759999999999989</v>
      </c>
      <c r="AF11" s="1">
        <f>AE11*(1-Y11)</f>
        <v>4.6655999999999995</v>
      </c>
      <c r="AG11" s="1">
        <f>AF11*(1-Y11)</f>
        <v>2.7993599999999996</v>
      </c>
      <c r="AH11" s="1">
        <f>AG11*(1-Y11)</f>
        <v>1.6796159999999998</v>
      </c>
      <c r="AI11" s="1">
        <f>AH11*(1-Y11)</f>
        <v>1.0077695999999998</v>
      </c>
      <c r="AJ11" s="1">
        <f>AI11*(1-Y11)</f>
        <v>0.60466175999999983</v>
      </c>
      <c r="AK11" s="1">
        <f>AJ11*(1-Y11)</f>
        <v>0.3627970559999999</v>
      </c>
      <c r="AL11" s="1">
        <f>AK11*(1-Y11)</f>
        <v>0.21767823359999994</v>
      </c>
      <c r="AM11" s="1">
        <f>AL11*(1-Y11)</f>
        <v>0.13060694015999996</v>
      </c>
      <c r="AN11" s="1">
        <f>AM11*(1-Y11)</f>
        <v>7.8364164095999972E-2</v>
      </c>
      <c r="AO11" s="1">
        <f>AN11*(1-Y11)</f>
        <v>4.7018498457599985E-2</v>
      </c>
      <c r="AP11" s="1">
        <f>AO11*(1-Y11)</f>
        <v>2.821109907455999E-2</v>
      </c>
      <c r="AQ11" s="1">
        <f>AP11*(1-Y11)</f>
        <v>1.6926659444735995E-2</v>
      </c>
      <c r="AR11" s="1">
        <f>AQ11*(1-Y11)</f>
        <v>1.0155995666841597E-2</v>
      </c>
      <c r="AS11" s="1">
        <f>AR11*(1-Y11)</f>
        <v>6.0935974001049579E-3</v>
      </c>
      <c r="AT11" s="1">
        <f>AS11*(1-Y11)</f>
        <v>3.6561584400629744E-3</v>
      </c>
      <c r="AW11">
        <f t="shared" ref="AW11:AW18" si="6">Y11</f>
        <v>0.4</v>
      </c>
      <c r="AX11">
        <f>AX10</f>
        <v>100</v>
      </c>
      <c r="AY11" s="1">
        <f>AX11*(1-AW11)</f>
        <v>60</v>
      </c>
      <c r="AZ11" s="1">
        <f>AY11*(1-AW11)</f>
        <v>36</v>
      </c>
      <c r="BA11" s="1">
        <f>AZ11*(1-AW11)</f>
        <v>21.599999999999998</v>
      </c>
      <c r="BB11" s="1">
        <f>BA11*(1-AW11)</f>
        <v>12.959999999999999</v>
      </c>
      <c r="BC11" s="1">
        <f>BB11*(1-AW11)</f>
        <v>7.7759999999999989</v>
      </c>
      <c r="BD11" s="1">
        <f>BC11*(1-AW11)</f>
        <v>4.6655999999999995</v>
      </c>
      <c r="BE11" s="1">
        <f>BD11*(1-AW11)</f>
        <v>2.7993599999999996</v>
      </c>
      <c r="BF11" s="1">
        <f>BE11*(1-AW11)</f>
        <v>1.6796159999999998</v>
      </c>
      <c r="BG11" s="1">
        <f>BF11*(1-AW11)</f>
        <v>1.0077695999999998</v>
      </c>
      <c r="BH11" s="1">
        <f>BG11*(1-AW11)</f>
        <v>0.60466175999999983</v>
      </c>
      <c r="BI11" s="1">
        <f>BH11*(1-AW11)</f>
        <v>0.3627970559999999</v>
      </c>
      <c r="BJ11" s="1">
        <f>BI11*(1-AW11)</f>
        <v>0.21767823359999994</v>
      </c>
      <c r="BK11" s="1">
        <f>BJ11*(1-AW11)</f>
        <v>0.13060694015999996</v>
      </c>
      <c r="BL11" s="1">
        <f>BK11*(1-AW11)</f>
        <v>7.8364164095999972E-2</v>
      </c>
      <c r="BM11" s="1">
        <f>BL11*(1-AW11)</f>
        <v>4.7018498457599985E-2</v>
      </c>
      <c r="BN11" s="1">
        <f>BM11*(1-AW11)</f>
        <v>2.821109907455999E-2</v>
      </c>
      <c r="BO11" s="1">
        <f>BN11*(1-AW11)</f>
        <v>1.6926659444735995E-2</v>
      </c>
      <c r="BP11" s="1">
        <f>BO11*(1-AW11)</f>
        <v>1.0155995666841597E-2</v>
      </c>
      <c r="BQ11" s="1">
        <f>BP11*(1-AW11)</f>
        <v>6.0935974001049579E-3</v>
      </c>
      <c r="BR11" s="1">
        <f>BQ11*(1-AW11)</f>
        <v>3.6561584400629744E-3</v>
      </c>
    </row>
    <row r="12" spans="1:70" x14ac:dyDescent="0.2">
      <c r="A12">
        <v>0.25</v>
      </c>
      <c r="B12">
        <f t="shared" ref="B12:B18" si="7">B11</f>
        <v>100</v>
      </c>
      <c r="C12">
        <f t="shared" ref="C12:C18" si="8">B12*(1-A12)</f>
        <v>75</v>
      </c>
      <c r="D12" s="1">
        <f t="shared" ref="D12:D18" si="9">C12*(1-A12)</f>
        <v>56.25</v>
      </c>
      <c r="E12" s="1">
        <f t="shared" ref="E12:E18" si="10">D12*(1-A12)</f>
        <v>42.1875</v>
      </c>
      <c r="F12" s="1">
        <f t="shared" ref="F12:F18" si="11">E12*(1-A12)</f>
        <v>31.640625</v>
      </c>
      <c r="G12" s="1">
        <f t="shared" ref="G12:G18" si="12">F12*(1-A12)</f>
        <v>23.73046875</v>
      </c>
      <c r="H12" s="1">
        <f t="shared" ref="H12:H18" si="13">G12*(1-A12)</f>
        <v>17.7978515625</v>
      </c>
      <c r="I12" s="1">
        <f t="shared" ref="I12:I18" si="14">H12*(1-A12)</f>
        <v>13.348388671875</v>
      </c>
      <c r="J12" s="1">
        <f t="shared" ref="J12:J18" si="15">I12*(1-A12)</f>
        <v>10.01129150390625</v>
      </c>
      <c r="K12" s="1">
        <f t="shared" ref="K12:K18" si="16">J12*(1-A12)</f>
        <v>7.5084686279296875</v>
      </c>
      <c r="L12" s="1">
        <f t="shared" ref="L12:L18" si="17">K12*(1-A12)</f>
        <v>5.6313514709472656</v>
      </c>
      <c r="M12" s="1">
        <f t="shared" ref="M12:M18" si="18">L12*(1-A12)</f>
        <v>4.2235136032104492</v>
      </c>
      <c r="N12" s="1">
        <f t="shared" ref="N12:N18" si="19">M12*(1-A12)</f>
        <v>3.1676352024078369</v>
      </c>
      <c r="O12" s="1">
        <f t="shared" ref="O12:O18" si="20">N12*(1-A12)</f>
        <v>2.3757264018058777</v>
      </c>
      <c r="P12" s="1">
        <f t="shared" ref="P12:P18" si="21">O12*(1-A12)</f>
        <v>1.7817948013544083</v>
      </c>
      <c r="Q12" s="1">
        <f t="shared" ref="Q12:Q18" si="22">P12*(1-A12)</f>
        <v>1.3363461010158062</v>
      </c>
      <c r="R12" s="1">
        <f t="shared" ref="R12:R18" si="23">Q12*(1-A12)</f>
        <v>1.0022595757618546</v>
      </c>
      <c r="S12" s="1">
        <f t="shared" ref="S12:S18" si="24">R12*(1-A12)</f>
        <v>0.75169468182139099</v>
      </c>
      <c r="T12" s="1">
        <f t="shared" ref="T12:T18" si="25">S12*(1-A12)</f>
        <v>0.56377101136604324</v>
      </c>
      <c r="U12" s="1">
        <f t="shared" ref="U12:U18" si="26">T12*(1-A12)</f>
        <v>0.42282825852453243</v>
      </c>
      <c r="V12" s="1">
        <f t="shared" ref="V12:V18" si="27">U12*(1-A12)</f>
        <v>0.31712119389339932</v>
      </c>
      <c r="Y12">
        <v>0.45</v>
      </c>
      <c r="Z12">
        <f t="shared" ref="Z12:Z18" si="28">Z11</f>
        <v>100</v>
      </c>
      <c r="AA12" s="1">
        <f t="shared" ref="AA12:AA18" si="29">Z12*(1-Y12)</f>
        <v>55.000000000000007</v>
      </c>
      <c r="AB12" s="1">
        <f t="shared" ref="AB12:AB18" si="30">AA12*(1-Y12)</f>
        <v>30.250000000000007</v>
      </c>
      <c r="AC12" s="1">
        <f t="shared" ref="AC12:AC18" si="31">AB12*(1-Y12)</f>
        <v>16.637500000000006</v>
      </c>
      <c r="AD12" s="1">
        <f t="shared" ref="AD12:AD18" si="32">AC12*(1-Y12)</f>
        <v>9.1506250000000051</v>
      </c>
      <c r="AE12" s="1">
        <f t="shared" ref="AE12:AE18" si="33">AD12*(1-Y12)</f>
        <v>5.0328437500000032</v>
      </c>
      <c r="AF12" s="1">
        <f t="shared" ref="AF12:AF18" si="34">AE12*(1-Y12)</f>
        <v>2.7680640625000019</v>
      </c>
      <c r="AG12" s="1">
        <f t="shared" ref="AG12:AG18" si="35">AF12*(1-Y12)</f>
        <v>1.5224352343750012</v>
      </c>
      <c r="AH12" s="1">
        <f t="shared" ref="AH12:AH18" si="36">AG12*(1-Y12)</f>
        <v>0.83733937890625076</v>
      </c>
      <c r="AI12" s="1">
        <f t="shared" ref="AI12:AI18" si="37">AH12*(1-Y12)</f>
        <v>0.46053665839843794</v>
      </c>
      <c r="AJ12" s="1">
        <f t="shared" ref="AJ12:AJ18" si="38">AI12*(1-Y12)</f>
        <v>0.25329516211914088</v>
      </c>
      <c r="AK12" s="1">
        <f t="shared" ref="AK12:AK18" si="39">AJ12*(1-Y12)</f>
        <v>0.13931233916552749</v>
      </c>
      <c r="AL12" s="1">
        <f t="shared" ref="AL12:AL18" si="40">AK12*(1-Y12)</f>
        <v>7.6621786541040127E-2</v>
      </c>
      <c r="AM12" s="1">
        <f t="shared" ref="AM12:AM18" si="41">AL12*(1-Y12)</f>
        <v>4.214198259757207E-2</v>
      </c>
      <c r="AN12" s="1">
        <f t="shared" ref="AN12:AN18" si="42">AM12*(1-Y12)</f>
        <v>2.317809042866464E-2</v>
      </c>
      <c r="AO12" s="1">
        <f t="shared" ref="AO12:AO18" si="43">AN12*(1-Y12)</f>
        <v>1.2747949735765552E-2</v>
      </c>
      <c r="AP12" s="1">
        <f t="shared" ref="AP12:AP18" si="44">AO12*(1-Y12)</f>
        <v>7.0113723546710548E-3</v>
      </c>
      <c r="AQ12" s="1">
        <f t="shared" ref="AQ12:AQ18" si="45">AP12*(1-Y12)</f>
        <v>3.8562547950690804E-3</v>
      </c>
      <c r="AR12" s="1">
        <f t="shared" ref="AR12:AR18" si="46">AQ12*(1-Y12)</f>
        <v>2.1209401372879943E-3</v>
      </c>
      <c r="AS12" s="1">
        <f t="shared" ref="AS12:AS18" si="47">AR12*(1-Y12)</f>
        <v>1.166517075508397E-3</v>
      </c>
      <c r="AT12" s="1">
        <f t="shared" ref="AT12:AT18" si="48">AS12*(1-Y12)</f>
        <v>6.4158439152961835E-4</v>
      </c>
      <c r="AW12">
        <f t="shared" si="6"/>
        <v>0.45</v>
      </c>
      <c r="AX12">
        <f t="shared" ref="AX12:AX18" si="49">AX11</f>
        <v>100</v>
      </c>
      <c r="AY12" s="1">
        <f t="shared" ref="AY12:AY18" si="50">AX12*(1-AW12)</f>
        <v>55.000000000000007</v>
      </c>
      <c r="AZ12" s="1">
        <f t="shared" ref="AZ12:AZ18" si="51">AY12*(1-AW12)</f>
        <v>30.250000000000007</v>
      </c>
      <c r="BA12" s="1">
        <f t="shared" ref="BA12:BA18" si="52">AZ12*(1-AW12)</f>
        <v>16.637500000000006</v>
      </c>
      <c r="BB12" s="1">
        <f t="shared" ref="BB12:BB18" si="53">BA12*(1-AW12)</f>
        <v>9.1506250000000051</v>
      </c>
      <c r="BC12" s="1">
        <f t="shared" ref="BC12:BC18" si="54">BB12*(1-AW12)</f>
        <v>5.0328437500000032</v>
      </c>
      <c r="BD12" s="1">
        <f t="shared" ref="BD12:BD18" si="55">BC12*(1-AW12)</f>
        <v>2.7680640625000019</v>
      </c>
      <c r="BE12" s="1">
        <f t="shared" ref="BE12:BE18" si="56">BD12*(1-AW12)</f>
        <v>1.5224352343750012</v>
      </c>
      <c r="BF12" s="1">
        <f t="shared" ref="BF12:BF18" si="57">BE12*(1-AW12)</f>
        <v>0.83733937890625076</v>
      </c>
      <c r="BG12" s="1">
        <f t="shared" ref="BG12:BG18" si="58">BF12*(1-AW12)</f>
        <v>0.46053665839843794</v>
      </c>
      <c r="BH12" s="1">
        <f t="shared" ref="BH12:BH18" si="59">BG12*(1-AW12)</f>
        <v>0.25329516211914088</v>
      </c>
      <c r="BI12" s="1">
        <f t="shared" ref="BI12:BI18" si="60">BH12*(1-AW12)</f>
        <v>0.13931233916552749</v>
      </c>
      <c r="BJ12" s="1">
        <f t="shared" ref="BJ12:BJ18" si="61">BI12*(1-AW12)</f>
        <v>7.6621786541040127E-2</v>
      </c>
      <c r="BK12" s="1">
        <f t="shared" ref="BK12:BK18" si="62">BJ12*(1-AW12)</f>
        <v>4.214198259757207E-2</v>
      </c>
      <c r="BL12" s="1">
        <f t="shared" ref="BL12:BL18" si="63">BK12*(1-AW12)</f>
        <v>2.317809042866464E-2</v>
      </c>
      <c r="BM12" s="1">
        <f t="shared" ref="BM12:BM18" si="64">BL12*(1-AW12)</f>
        <v>1.2747949735765552E-2</v>
      </c>
      <c r="BN12" s="1">
        <f t="shared" ref="BN12:BN18" si="65">BM12*(1-AW12)</f>
        <v>7.0113723546710548E-3</v>
      </c>
      <c r="BO12" s="1">
        <f t="shared" ref="BO12:BO18" si="66">BN12*(1-AW12)</f>
        <v>3.8562547950690804E-3</v>
      </c>
      <c r="BP12" s="1">
        <f t="shared" ref="BP12:BP18" si="67">BO12*(1-AW12)</f>
        <v>2.1209401372879943E-3</v>
      </c>
      <c r="BQ12" s="1">
        <f t="shared" ref="BQ12:BQ18" si="68">BP12*(1-AW12)</f>
        <v>1.166517075508397E-3</v>
      </c>
      <c r="BR12" s="1">
        <f t="shared" ref="BR12:BR18" si="69">BQ12*(1-AW12)</f>
        <v>6.4158439152961835E-4</v>
      </c>
    </row>
    <row r="13" spans="1:70" x14ac:dyDescent="0.2">
      <c r="A13">
        <v>0.3</v>
      </c>
      <c r="B13">
        <f t="shared" si="7"/>
        <v>100</v>
      </c>
      <c r="C13">
        <f t="shared" si="8"/>
        <v>70</v>
      </c>
      <c r="D13" s="1">
        <f t="shared" si="9"/>
        <v>49</v>
      </c>
      <c r="E13" s="1">
        <f t="shared" si="10"/>
        <v>34.299999999999997</v>
      </c>
      <c r="F13" s="1">
        <f t="shared" si="11"/>
        <v>24.009999999999998</v>
      </c>
      <c r="G13" s="1">
        <f t="shared" si="12"/>
        <v>16.806999999999999</v>
      </c>
      <c r="H13" s="1">
        <f t="shared" si="13"/>
        <v>11.764899999999999</v>
      </c>
      <c r="I13" s="1">
        <f t="shared" si="14"/>
        <v>8.2354299999999991</v>
      </c>
      <c r="J13" s="1">
        <f t="shared" si="15"/>
        <v>5.7648009999999994</v>
      </c>
      <c r="K13" s="1">
        <f t="shared" si="16"/>
        <v>4.0353606999999991</v>
      </c>
      <c r="L13" s="1">
        <f t="shared" si="17"/>
        <v>2.8247524899999994</v>
      </c>
      <c r="M13" s="1">
        <f t="shared" si="18"/>
        <v>1.9773267429999994</v>
      </c>
      <c r="N13" s="1">
        <f t="shared" si="19"/>
        <v>1.3841287200999994</v>
      </c>
      <c r="O13" s="1">
        <f t="shared" si="20"/>
        <v>0.96889010406999954</v>
      </c>
      <c r="P13" s="1">
        <f t="shared" si="21"/>
        <v>0.67822307284899963</v>
      </c>
      <c r="Q13" s="1">
        <f t="shared" si="22"/>
        <v>0.47475615099429969</v>
      </c>
      <c r="R13" s="1">
        <f t="shared" si="23"/>
        <v>0.33232930569600977</v>
      </c>
      <c r="S13" s="1">
        <f t="shared" si="24"/>
        <v>0.23263051398720683</v>
      </c>
      <c r="T13" s="1">
        <f t="shared" si="25"/>
        <v>0.16284135979104478</v>
      </c>
      <c r="U13" s="1">
        <f t="shared" si="26"/>
        <v>0.11398895185373134</v>
      </c>
      <c r="V13" s="1">
        <f t="shared" si="27"/>
        <v>7.9792266297611936E-2</v>
      </c>
      <c r="Y13">
        <v>0.5</v>
      </c>
      <c r="Z13">
        <f t="shared" si="28"/>
        <v>100</v>
      </c>
      <c r="AA13" s="1">
        <f t="shared" si="29"/>
        <v>50</v>
      </c>
      <c r="AB13" s="1">
        <f t="shared" si="30"/>
        <v>25</v>
      </c>
      <c r="AC13" s="1">
        <f t="shared" si="31"/>
        <v>12.5</v>
      </c>
      <c r="AD13" s="1">
        <f t="shared" si="32"/>
        <v>6.25</v>
      </c>
      <c r="AE13" s="1">
        <f t="shared" si="33"/>
        <v>3.125</v>
      </c>
      <c r="AF13" s="1">
        <f t="shared" si="34"/>
        <v>1.5625</v>
      </c>
      <c r="AG13" s="1">
        <f t="shared" si="35"/>
        <v>0.78125</v>
      </c>
      <c r="AH13" s="1">
        <f t="shared" si="36"/>
        <v>0.390625</v>
      </c>
      <c r="AI13" s="1">
        <f t="shared" si="37"/>
        <v>0.1953125</v>
      </c>
      <c r="AJ13" s="1">
        <f t="shared" si="38"/>
        <v>9.765625E-2</v>
      </c>
      <c r="AK13" s="1">
        <f t="shared" si="39"/>
        <v>4.8828125E-2</v>
      </c>
      <c r="AL13" s="1">
        <f t="shared" si="40"/>
        <v>2.44140625E-2</v>
      </c>
      <c r="AM13" s="1">
        <f t="shared" si="41"/>
        <v>1.220703125E-2</v>
      </c>
      <c r="AN13" s="1">
        <f t="shared" si="42"/>
        <v>6.103515625E-3</v>
      </c>
      <c r="AO13" s="1">
        <f t="shared" si="43"/>
        <v>3.0517578125E-3</v>
      </c>
      <c r="AP13" s="1">
        <f t="shared" si="44"/>
        <v>1.52587890625E-3</v>
      </c>
      <c r="AQ13" s="1">
        <f t="shared" si="45"/>
        <v>7.62939453125E-4</v>
      </c>
      <c r="AR13" s="1">
        <f t="shared" si="46"/>
        <v>3.814697265625E-4</v>
      </c>
      <c r="AS13" s="1">
        <f t="shared" si="47"/>
        <v>1.9073486328125E-4</v>
      </c>
      <c r="AT13" s="1">
        <f t="shared" si="48"/>
        <v>9.5367431640625E-5</v>
      </c>
      <c r="AW13">
        <f t="shared" si="6"/>
        <v>0.5</v>
      </c>
      <c r="AX13">
        <f t="shared" si="49"/>
        <v>100</v>
      </c>
      <c r="AY13" s="1">
        <f t="shared" si="50"/>
        <v>50</v>
      </c>
      <c r="AZ13" s="1">
        <f t="shared" si="51"/>
        <v>25</v>
      </c>
      <c r="BA13" s="1">
        <f t="shared" si="52"/>
        <v>12.5</v>
      </c>
      <c r="BB13" s="1">
        <f t="shared" si="53"/>
        <v>6.25</v>
      </c>
      <c r="BC13" s="1">
        <f t="shared" si="54"/>
        <v>3.125</v>
      </c>
      <c r="BD13" s="1">
        <f t="shared" si="55"/>
        <v>1.5625</v>
      </c>
      <c r="BE13" s="1">
        <f t="shared" si="56"/>
        <v>0.78125</v>
      </c>
      <c r="BF13" s="1">
        <f t="shared" si="57"/>
        <v>0.390625</v>
      </c>
      <c r="BG13" s="1">
        <f t="shared" si="58"/>
        <v>0.1953125</v>
      </c>
      <c r="BH13" s="1">
        <f t="shared" si="59"/>
        <v>9.765625E-2</v>
      </c>
      <c r="BI13" s="1">
        <f t="shared" si="60"/>
        <v>4.8828125E-2</v>
      </c>
      <c r="BJ13" s="1">
        <f t="shared" si="61"/>
        <v>2.44140625E-2</v>
      </c>
      <c r="BK13" s="1">
        <f t="shared" si="62"/>
        <v>1.220703125E-2</v>
      </c>
      <c r="BL13" s="1">
        <f t="shared" si="63"/>
        <v>6.103515625E-3</v>
      </c>
      <c r="BM13" s="1">
        <f t="shared" si="64"/>
        <v>3.0517578125E-3</v>
      </c>
      <c r="BN13" s="1">
        <f t="shared" si="65"/>
        <v>1.52587890625E-3</v>
      </c>
      <c r="BO13" s="1">
        <f t="shared" si="66"/>
        <v>7.62939453125E-4</v>
      </c>
      <c r="BP13" s="1">
        <f t="shared" si="67"/>
        <v>3.814697265625E-4</v>
      </c>
      <c r="BQ13" s="1">
        <f t="shared" si="68"/>
        <v>1.9073486328125E-4</v>
      </c>
      <c r="BR13" s="1">
        <f t="shared" si="69"/>
        <v>9.5367431640625E-5</v>
      </c>
    </row>
    <row r="14" spans="1:70" x14ac:dyDescent="0.2">
      <c r="A14" s="30">
        <v>0.35</v>
      </c>
      <c r="B14" s="17">
        <f t="shared" si="7"/>
        <v>100</v>
      </c>
      <c r="C14" s="17">
        <f t="shared" si="8"/>
        <v>65</v>
      </c>
      <c r="D14" s="18">
        <f t="shared" si="9"/>
        <v>42.25</v>
      </c>
      <c r="E14" s="18">
        <f t="shared" si="10"/>
        <v>27.462500000000002</v>
      </c>
      <c r="F14" s="18">
        <f t="shared" si="11"/>
        <v>17.850625000000001</v>
      </c>
      <c r="G14" s="18">
        <f t="shared" si="12"/>
        <v>11.60290625</v>
      </c>
      <c r="H14" s="18">
        <f t="shared" si="13"/>
        <v>7.5418890625000001</v>
      </c>
      <c r="I14" s="18">
        <f t="shared" si="14"/>
        <v>4.9022278906250003</v>
      </c>
      <c r="J14" s="18">
        <f t="shared" si="15"/>
        <v>3.1864481289062505</v>
      </c>
      <c r="K14" s="18">
        <f t="shared" si="16"/>
        <v>2.0711912837890627</v>
      </c>
      <c r="L14" s="18">
        <f t="shared" si="17"/>
        <v>1.3462743344628909</v>
      </c>
      <c r="M14" s="18">
        <f t="shared" si="18"/>
        <v>0.87507831740087916</v>
      </c>
      <c r="N14" s="18">
        <f t="shared" si="19"/>
        <v>0.56880090631057145</v>
      </c>
      <c r="O14" s="18">
        <f t="shared" si="20"/>
        <v>0.36972058910187144</v>
      </c>
      <c r="P14" s="18">
        <f t="shared" si="21"/>
        <v>0.24031838291621643</v>
      </c>
      <c r="Q14" s="18">
        <f t="shared" si="22"/>
        <v>0.15620694889554068</v>
      </c>
      <c r="R14" s="18">
        <f t="shared" si="23"/>
        <v>0.10153451678210144</v>
      </c>
      <c r="S14" s="18">
        <f t="shared" si="24"/>
        <v>6.5997435908365945E-2</v>
      </c>
      <c r="T14" s="18">
        <f t="shared" si="25"/>
        <v>4.2898333340437869E-2</v>
      </c>
      <c r="U14" s="18">
        <f t="shared" si="26"/>
        <v>2.7883916671284616E-2</v>
      </c>
      <c r="V14" s="18">
        <f t="shared" si="27"/>
        <v>1.8124545836335E-2</v>
      </c>
      <c r="Y14" s="30">
        <v>0.55000000000000004</v>
      </c>
      <c r="Z14" s="17">
        <f t="shared" si="28"/>
        <v>100</v>
      </c>
      <c r="AA14" s="18">
        <f t="shared" si="29"/>
        <v>44.999999999999993</v>
      </c>
      <c r="AB14" s="18">
        <f t="shared" si="30"/>
        <v>20.249999999999996</v>
      </c>
      <c r="AC14" s="18">
        <f t="shared" si="31"/>
        <v>9.1124999999999972</v>
      </c>
      <c r="AD14" s="18">
        <f t="shared" si="32"/>
        <v>4.1006249999999982</v>
      </c>
      <c r="AE14" s="18">
        <f t="shared" si="33"/>
        <v>1.8452812499999991</v>
      </c>
      <c r="AF14" s="18">
        <f t="shared" si="34"/>
        <v>0.83037656249999947</v>
      </c>
      <c r="AG14" s="18">
        <f t="shared" si="35"/>
        <v>0.37366945312499972</v>
      </c>
      <c r="AH14" s="18">
        <f t="shared" si="36"/>
        <v>0.16815125390624985</v>
      </c>
      <c r="AI14" s="18">
        <f t="shared" si="37"/>
        <v>7.5668064257812431E-2</v>
      </c>
      <c r="AJ14" s="18">
        <f t="shared" si="38"/>
        <v>3.4050628916015589E-2</v>
      </c>
      <c r="AK14" s="18">
        <f t="shared" si="39"/>
        <v>1.5322783012207014E-2</v>
      </c>
      <c r="AL14" s="18">
        <f t="shared" si="40"/>
        <v>6.8952523554931559E-3</v>
      </c>
      <c r="AM14" s="18">
        <f t="shared" si="41"/>
        <v>3.1028635599719199E-3</v>
      </c>
      <c r="AN14" s="18">
        <f t="shared" si="42"/>
        <v>1.3962886019873639E-3</v>
      </c>
      <c r="AO14" s="18">
        <f t="shared" si="43"/>
        <v>6.2832987089431365E-4</v>
      </c>
      <c r="AP14" s="18">
        <f t="shared" si="44"/>
        <v>2.8274844190244111E-4</v>
      </c>
      <c r="AQ14" s="18">
        <f t="shared" si="45"/>
        <v>1.2723679885609849E-4</v>
      </c>
      <c r="AR14" s="18">
        <f t="shared" si="46"/>
        <v>5.7256559485244316E-5</v>
      </c>
      <c r="AS14" s="18">
        <f t="shared" si="47"/>
        <v>2.5765451768359939E-5</v>
      </c>
      <c r="AT14" s="18">
        <f t="shared" si="48"/>
        <v>1.1594453295761972E-5</v>
      </c>
      <c r="AW14" s="31">
        <f t="shared" si="6"/>
        <v>0.55000000000000004</v>
      </c>
      <c r="AX14">
        <f t="shared" si="49"/>
        <v>100</v>
      </c>
      <c r="AY14" s="1">
        <f t="shared" si="50"/>
        <v>44.999999999999993</v>
      </c>
      <c r="AZ14" s="1">
        <f t="shared" si="51"/>
        <v>20.249999999999996</v>
      </c>
      <c r="BA14" s="1">
        <f t="shared" si="52"/>
        <v>9.1124999999999972</v>
      </c>
      <c r="BB14" s="1">
        <f t="shared" si="53"/>
        <v>4.1006249999999982</v>
      </c>
      <c r="BC14" s="1">
        <f t="shared" si="54"/>
        <v>1.8452812499999991</v>
      </c>
      <c r="BD14" s="1">
        <f t="shared" si="55"/>
        <v>0.83037656249999947</v>
      </c>
      <c r="BE14" s="1">
        <f t="shared" si="56"/>
        <v>0.37366945312499972</v>
      </c>
      <c r="BF14" s="1">
        <f t="shared" si="57"/>
        <v>0.16815125390624985</v>
      </c>
      <c r="BG14" s="1">
        <f t="shared" si="58"/>
        <v>7.5668064257812431E-2</v>
      </c>
      <c r="BH14" s="1">
        <f t="shared" si="59"/>
        <v>3.4050628916015589E-2</v>
      </c>
      <c r="BI14" s="1">
        <f t="shared" si="60"/>
        <v>1.5322783012207014E-2</v>
      </c>
      <c r="BJ14" s="1">
        <f t="shared" si="61"/>
        <v>6.8952523554931559E-3</v>
      </c>
      <c r="BK14" s="1">
        <f t="shared" si="62"/>
        <v>3.1028635599719199E-3</v>
      </c>
      <c r="BL14" s="1">
        <f t="shared" si="63"/>
        <v>1.3962886019873639E-3</v>
      </c>
      <c r="BM14" s="1">
        <f t="shared" si="64"/>
        <v>6.2832987089431365E-4</v>
      </c>
      <c r="BN14" s="1">
        <f t="shared" si="65"/>
        <v>2.8274844190244111E-4</v>
      </c>
      <c r="BO14" s="1">
        <f t="shared" si="66"/>
        <v>1.2723679885609849E-4</v>
      </c>
      <c r="BP14" s="1">
        <f t="shared" si="67"/>
        <v>5.7256559485244316E-5</v>
      </c>
      <c r="BQ14" s="1">
        <f t="shared" si="68"/>
        <v>2.5765451768359939E-5</v>
      </c>
      <c r="BR14" s="1">
        <f t="shared" si="69"/>
        <v>1.1594453295761972E-5</v>
      </c>
    </row>
    <row r="15" spans="1:70" x14ac:dyDescent="0.2">
      <c r="A15">
        <v>0.4</v>
      </c>
      <c r="B15">
        <f t="shared" si="7"/>
        <v>100</v>
      </c>
      <c r="C15">
        <f t="shared" si="8"/>
        <v>60</v>
      </c>
      <c r="D15" s="1">
        <f t="shared" si="9"/>
        <v>36</v>
      </c>
      <c r="E15" s="1">
        <f t="shared" si="10"/>
        <v>21.599999999999998</v>
      </c>
      <c r="F15" s="1">
        <f t="shared" si="11"/>
        <v>12.959999999999999</v>
      </c>
      <c r="G15" s="1">
        <f t="shared" si="12"/>
        <v>7.7759999999999989</v>
      </c>
      <c r="H15" s="1">
        <f t="shared" si="13"/>
        <v>4.6655999999999995</v>
      </c>
      <c r="I15" s="1">
        <f t="shared" si="14"/>
        <v>2.7993599999999996</v>
      </c>
      <c r="J15" s="1">
        <f t="shared" si="15"/>
        <v>1.6796159999999998</v>
      </c>
      <c r="K15" s="1">
        <f t="shared" si="16"/>
        <v>1.0077695999999998</v>
      </c>
      <c r="L15" s="1">
        <f t="shared" si="17"/>
        <v>0.60466175999999983</v>
      </c>
      <c r="M15" s="1">
        <f t="shared" si="18"/>
        <v>0.3627970559999999</v>
      </c>
      <c r="N15" s="1">
        <f t="shared" si="19"/>
        <v>0.21767823359999994</v>
      </c>
      <c r="O15" s="1">
        <f t="shared" si="20"/>
        <v>0.13060694015999996</v>
      </c>
      <c r="P15" s="1">
        <f t="shared" si="21"/>
        <v>7.8364164095999972E-2</v>
      </c>
      <c r="Q15" s="1">
        <f t="shared" si="22"/>
        <v>4.7018498457599985E-2</v>
      </c>
      <c r="R15" s="1">
        <f t="shared" si="23"/>
        <v>2.821109907455999E-2</v>
      </c>
      <c r="S15" s="1">
        <f t="shared" si="24"/>
        <v>1.6926659444735995E-2</v>
      </c>
      <c r="T15" s="1">
        <f t="shared" si="25"/>
        <v>1.0155995666841597E-2</v>
      </c>
      <c r="U15" s="1">
        <f t="shared" si="26"/>
        <v>6.0935974001049579E-3</v>
      </c>
      <c r="V15" s="1">
        <f t="shared" si="27"/>
        <v>3.6561584400629744E-3</v>
      </c>
      <c r="Y15">
        <v>0.6</v>
      </c>
      <c r="Z15">
        <f t="shared" si="28"/>
        <v>100</v>
      </c>
      <c r="AA15" s="1">
        <f t="shared" si="29"/>
        <v>40</v>
      </c>
      <c r="AB15" s="1">
        <f t="shared" si="30"/>
        <v>16</v>
      </c>
      <c r="AC15" s="1">
        <f t="shared" si="31"/>
        <v>6.4</v>
      </c>
      <c r="AD15" s="1">
        <f t="shared" si="32"/>
        <v>2.5600000000000005</v>
      </c>
      <c r="AE15" s="1">
        <f t="shared" si="33"/>
        <v>1.0240000000000002</v>
      </c>
      <c r="AF15" s="1">
        <f t="shared" si="34"/>
        <v>0.40960000000000013</v>
      </c>
      <c r="AG15" s="1">
        <f t="shared" si="35"/>
        <v>0.16384000000000007</v>
      </c>
      <c r="AH15" s="1">
        <f t="shared" si="36"/>
        <v>6.5536000000000025E-2</v>
      </c>
      <c r="AI15" s="1">
        <f t="shared" si="37"/>
        <v>2.6214400000000013E-2</v>
      </c>
      <c r="AJ15" s="1">
        <f t="shared" si="38"/>
        <v>1.0485760000000005E-2</v>
      </c>
      <c r="AK15" s="1">
        <f t="shared" si="39"/>
        <v>4.194304000000002E-3</v>
      </c>
      <c r="AL15" s="1">
        <f t="shared" si="40"/>
        <v>1.6777216000000009E-3</v>
      </c>
      <c r="AM15" s="1">
        <f t="shared" si="41"/>
        <v>6.7108864000000039E-4</v>
      </c>
      <c r="AN15" s="1">
        <f t="shared" si="42"/>
        <v>2.6843545600000016E-4</v>
      </c>
      <c r="AO15" s="1">
        <f t="shared" si="43"/>
        <v>1.0737418240000007E-4</v>
      </c>
      <c r="AP15" s="1">
        <f t="shared" si="44"/>
        <v>4.2949672960000034E-5</v>
      </c>
      <c r="AQ15" s="1">
        <f t="shared" si="45"/>
        <v>1.7179869184000015E-5</v>
      </c>
      <c r="AR15" s="1">
        <f t="shared" si="46"/>
        <v>6.8719476736000066E-6</v>
      </c>
      <c r="AS15" s="1">
        <f t="shared" si="47"/>
        <v>2.7487790694400027E-6</v>
      </c>
      <c r="AT15" s="1">
        <f t="shared" si="48"/>
        <v>1.0995116277760011E-6</v>
      </c>
      <c r="AW15">
        <f t="shared" si="6"/>
        <v>0.6</v>
      </c>
      <c r="AX15">
        <f t="shared" si="49"/>
        <v>100</v>
      </c>
      <c r="AY15" s="1">
        <f t="shared" si="50"/>
        <v>40</v>
      </c>
      <c r="AZ15" s="1">
        <f t="shared" si="51"/>
        <v>16</v>
      </c>
      <c r="BA15" s="1">
        <f t="shared" si="52"/>
        <v>6.4</v>
      </c>
      <c r="BB15" s="1">
        <f t="shared" si="53"/>
        <v>2.5600000000000005</v>
      </c>
      <c r="BC15" s="1">
        <f t="shared" si="54"/>
        <v>1.0240000000000002</v>
      </c>
      <c r="BD15" s="1">
        <f t="shared" si="55"/>
        <v>0.40960000000000013</v>
      </c>
      <c r="BE15" s="1">
        <f t="shared" si="56"/>
        <v>0.16384000000000007</v>
      </c>
      <c r="BF15" s="1">
        <f t="shared" si="57"/>
        <v>6.5536000000000025E-2</v>
      </c>
      <c r="BG15" s="1">
        <f t="shared" si="58"/>
        <v>2.6214400000000013E-2</v>
      </c>
      <c r="BH15" s="1">
        <f t="shared" si="59"/>
        <v>1.0485760000000005E-2</v>
      </c>
      <c r="BI15" s="1">
        <f t="shared" si="60"/>
        <v>4.194304000000002E-3</v>
      </c>
      <c r="BJ15" s="1">
        <f t="shared" si="61"/>
        <v>1.6777216000000009E-3</v>
      </c>
      <c r="BK15" s="1">
        <f t="shared" si="62"/>
        <v>6.7108864000000039E-4</v>
      </c>
      <c r="BL15" s="1">
        <f t="shared" si="63"/>
        <v>2.6843545600000016E-4</v>
      </c>
      <c r="BM15" s="1">
        <f t="shared" si="64"/>
        <v>1.0737418240000007E-4</v>
      </c>
      <c r="BN15" s="1">
        <f t="shared" si="65"/>
        <v>4.2949672960000034E-5</v>
      </c>
      <c r="BO15" s="1">
        <f t="shared" si="66"/>
        <v>1.7179869184000015E-5</v>
      </c>
      <c r="BP15" s="1">
        <f t="shared" si="67"/>
        <v>6.8719476736000066E-6</v>
      </c>
      <c r="BQ15" s="1">
        <f t="shared" si="68"/>
        <v>2.7487790694400027E-6</v>
      </c>
      <c r="BR15" s="1">
        <f t="shared" si="69"/>
        <v>1.0995116277760011E-6</v>
      </c>
    </row>
    <row r="16" spans="1:70" x14ac:dyDescent="0.2">
      <c r="A16" s="19">
        <v>0.45</v>
      </c>
      <c r="B16" s="19">
        <f t="shared" si="7"/>
        <v>100</v>
      </c>
      <c r="C16" s="19">
        <f t="shared" si="8"/>
        <v>55.000000000000007</v>
      </c>
      <c r="D16" s="16">
        <f t="shared" si="9"/>
        <v>30.250000000000007</v>
      </c>
      <c r="E16" s="16">
        <f t="shared" si="10"/>
        <v>16.637500000000006</v>
      </c>
      <c r="F16" s="16">
        <f t="shared" si="11"/>
        <v>9.1506250000000051</v>
      </c>
      <c r="G16" s="16">
        <f t="shared" si="12"/>
        <v>5.0328437500000032</v>
      </c>
      <c r="H16" s="16">
        <f t="shared" si="13"/>
        <v>2.7680640625000019</v>
      </c>
      <c r="I16" s="16">
        <f t="shared" si="14"/>
        <v>1.5224352343750012</v>
      </c>
      <c r="J16" s="16">
        <f t="shared" si="15"/>
        <v>0.83733937890625076</v>
      </c>
      <c r="K16" s="16">
        <f t="shared" si="16"/>
        <v>0.46053665839843794</v>
      </c>
      <c r="L16" s="16">
        <f t="shared" si="17"/>
        <v>0.25329516211914088</v>
      </c>
      <c r="M16" s="16">
        <f t="shared" si="18"/>
        <v>0.13931233916552749</v>
      </c>
      <c r="N16" s="16">
        <f t="shared" si="19"/>
        <v>7.6621786541040127E-2</v>
      </c>
      <c r="O16" s="16">
        <f t="shared" si="20"/>
        <v>4.214198259757207E-2</v>
      </c>
      <c r="P16" s="16">
        <f t="shared" si="21"/>
        <v>2.317809042866464E-2</v>
      </c>
      <c r="Q16" s="16">
        <f t="shared" si="22"/>
        <v>1.2747949735765552E-2</v>
      </c>
      <c r="R16" s="16">
        <f t="shared" si="23"/>
        <v>7.0113723546710548E-3</v>
      </c>
      <c r="S16" s="16">
        <f t="shared" si="24"/>
        <v>3.8562547950690804E-3</v>
      </c>
      <c r="T16" s="16">
        <f t="shared" si="25"/>
        <v>2.1209401372879943E-3</v>
      </c>
      <c r="U16" s="16">
        <f t="shared" si="26"/>
        <v>1.166517075508397E-3</v>
      </c>
      <c r="V16" s="16">
        <f t="shared" si="27"/>
        <v>6.4158439152961835E-4</v>
      </c>
      <c r="Y16">
        <v>0.65</v>
      </c>
      <c r="Z16">
        <f t="shared" si="28"/>
        <v>100</v>
      </c>
      <c r="AA16" s="1">
        <f t="shared" si="29"/>
        <v>35</v>
      </c>
      <c r="AB16" s="1">
        <f t="shared" si="30"/>
        <v>12.25</v>
      </c>
      <c r="AC16" s="1">
        <f t="shared" si="31"/>
        <v>4.2874999999999996</v>
      </c>
      <c r="AD16" s="1">
        <f t="shared" si="32"/>
        <v>1.5006249999999999</v>
      </c>
      <c r="AE16" s="1">
        <f t="shared" si="33"/>
        <v>0.52521874999999996</v>
      </c>
      <c r="AF16" s="1">
        <f t="shared" si="34"/>
        <v>0.18382656249999998</v>
      </c>
      <c r="AG16" s="1">
        <f t="shared" si="35"/>
        <v>6.4339296874999993E-2</v>
      </c>
      <c r="AH16" s="1">
        <f t="shared" si="36"/>
        <v>2.2518753906249998E-2</v>
      </c>
      <c r="AI16" s="1">
        <f t="shared" si="37"/>
        <v>7.8815638671874983E-3</v>
      </c>
      <c r="AJ16" s="1">
        <f t="shared" si="38"/>
        <v>2.7585473535156244E-3</v>
      </c>
      <c r="AK16" s="1">
        <f t="shared" si="39"/>
        <v>9.6549157373046848E-4</v>
      </c>
      <c r="AL16" s="1">
        <f t="shared" si="40"/>
        <v>3.3792205080566392E-4</v>
      </c>
      <c r="AM16" s="1">
        <f t="shared" si="41"/>
        <v>1.1827271778198237E-4</v>
      </c>
      <c r="AN16" s="1">
        <f t="shared" si="42"/>
        <v>4.1395451223693825E-5</v>
      </c>
      <c r="AO16" s="1">
        <f t="shared" si="43"/>
        <v>1.4488407928292837E-5</v>
      </c>
      <c r="AP16" s="1">
        <f t="shared" si="44"/>
        <v>5.0709427749024928E-6</v>
      </c>
      <c r="AQ16" s="1">
        <f t="shared" si="45"/>
        <v>1.7748299712158724E-6</v>
      </c>
      <c r="AR16" s="1">
        <f t="shared" si="46"/>
        <v>6.2119048992555533E-7</v>
      </c>
      <c r="AS16" s="1">
        <f t="shared" si="47"/>
        <v>2.1741667147394436E-7</v>
      </c>
      <c r="AT16" s="1">
        <f t="shared" si="48"/>
        <v>7.6095835015880523E-8</v>
      </c>
      <c r="AW16">
        <f t="shared" si="6"/>
        <v>0.65</v>
      </c>
      <c r="AX16">
        <f t="shared" si="49"/>
        <v>100</v>
      </c>
      <c r="AY16" s="1">
        <f t="shared" si="50"/>
        <v>35</v>
      </c>
      <c r="AZ16" s="1">
        <f t="shared" si="51"/>
        <v>12.25</v>
      </c>
      <c r="BA16" s="1">
        <f t="shared" si="52"/>
        <v>4.2874999999999996</v>
      </c>
      <c r="BB16" s="1">
        <f t="shared" si="53"/>
        <v>1.5006249999999999</v>
      </c>
      <c r="BC16" s="1">
        <f t="shared" si="54"/>
        <v>0.52521874999999996</v>
      </c>
      <c r="BD16" s="1">
        <f t="shared" si="55"/>
        <v>0.18382656249999998</v>
      </c>
      <c r="BE16" s="1">
        <f t="shared" si="56"/>
        <v>6.4339296874999993E-2</v>
      </c>
      <c r="BF16" s="1">
        <f t="shared" si="57"/>
        <v>2.2518753906249998E-2</v>
      </c>
      <c r="BG16" s="1">
        <f t="shared" si="58"/>
        <v>7.8815638671874983E-3</v>
      </c>
      <c r="BH16" s="1">
        <f t="shared" si="59"/>
        <v>2.7585473535156244E-3</v>
      </c>
      <c r="BI16" s="1">
        <f t="shared" si="60"/>
        <v>9.6549157373046848E-4</v>
      </c>
      <c r="BJ16" s="1">
        <f t="shared" si="61"/>
        <v>3.3792205080566392E-4</v>
      </c>
      <c r="BK16" s="1">
        <f t="shared" si="62"/>
        <v>1.1827271778198237E-4</v>
      </c>
      <c r="BL16" s="1">
        <f t="shared" si="63"/>
        <v>4.1395451223693825E-5</v>
      </c>
      <c r="BM16" s="1">
        <f t="shared" si="64"/>
        <v>1.4488407928292837E-5</v>
      </c>
      <c r="BN16" s="1">
        <f t="shared" si="65"/>
        <v>5.0709427749024928E-6</v>
      </c>
      <c r="BO16" s="1">
        <f t="shared" si="66"/>
        <v>1.7748299712158724E-6</v>
      </c>
      <c r="BP16" s="1">
        <f t="shared" si="67"/>
        <v>6.2119048992555533E-7</v>
      </c>
      <c r="BQ16" s="1">
        <f t="shared" si="68"/>
        <v>2.1741667147394436E-7</v>
      </c>
      <c r="BR16" s="1">
        <f t="shared" si="69"/>
        <v>7.6095835015880523E-8</v>
      </c>
    </row>
    <row r="17" spans="1:70" x14ac:dyDescent="0.2">
      <c r="A17">
        <v>0.5</v>
      </c>
      <c r="B17">
        <f t="shared" si="7"/>
        <v>100</v>
      </c>
      <c r="C17">
        <f t="shared" si="8"/>
        <v>50</v>
      </c>
      <c r="D17" s="1">
        <f t="shared" si="9"/>
        <v>25</v>
      </c>
      <c r="E17" s="1">
        <f t="shared" si="10"/>
        <v>12.5</v>
      </c>
      <c r="F17" s="1">
        <f t="shared" si="11"/>
        <v>6.25</v>
      </c>
      <c r="G17" s="1">
        <f t="shared" si="12"/>
        <v>3.125</v>
      </c>
      <c r="H17" s="1">
        <f t="shared" si="13"/>
        <v>1.5625</v>
      </c>
      <c r="I17" s="1">
        <f t="shared" si="14"/>
        <v>0.78125</v>
      </c>
      <c r="J17" s="1">
        <f t="shared" si="15"/>
        <v>0.390625</v>
      </c>
      <c r="K17" s="1">
        <f t="shared" si="16"/>
        <v>0.1953125</v>
      </c>
      <c r="L17" s="1">
        <f t="shared" si="17"/>
        <v>9.765625E-2</v>
      </c>
      <c r="M17" s="1">
        <f t="shared" si="18"/>
        <v>4.8828125E-2</v>
      </c>
      <c r="N17" s="1">
        <f t="shared" si="19"/>
        <v>2.44140625E-2</v>
      </c>
      <c r="O17" s="1">
        <f t="shared" si="20"/>
        <v>1.220703125E-2</v>
      </c>
      <c r="P17" s="1">
        <f t="shared" si="21"/>
        <v>6.103515625E-3</v>
      </c>
      <c r="Q17" s="1">
        <f t="shared" si="22"/>
        <v>3.0517578125E-3</v>
      </c>
      <c r="R17" s="1">
        <f t="shared" si="23"/>
        <v>1.52587890625E-3</v>
      </c>
      <c r="S17" s="1">
        <f t="shared" si="24"/>
        <v>7.62939453125E-4</v>
      </c>
      <c r="T17" s="1">
        <f t="shared" si="25"/>
        <v>3.814697265625E-4</v>
      </c>
      <c r="U17" s="1">
        <f t="shared" si="26"/>
        <v>1.9073486328125E-4</v>
      </c>
      <c r="V17" s="1">
        <f t="shared" si="27"/>
        <v>9.5367431640625E-5</v>
      </c>
      <c r="Y17">
        <v>0.7</v>
      </c>
      <c r="Z17">
        <f t="shared" si="28"/>
        <v>100</v>
      </c>
      <c r="AA17" s="1">
        <f t="shared" si="29"/>
        <v>30.000000000000004</v>
      </c>
      <c r="AB17" s="1">
        <f t="shared" si="30"/>
        <v>9.0000000000000018</v>
      </c>
      <c r="AC17" s="1">
        <f t="shared" si="31"/>
        <v>2.7000000000000011</v>
      </c>
      <c r="AD17" s="1">
        <f t="shared" si="32"/>
        <v>0.81000000000000039</v>
      </c>
      <c r="AE17" s="1">
        <f t="shared" si="33"/>
        <v>0.24300000000000016</v>
      </c>
      <c r="AF17" s="1">
        <f t="shared" si="34"/>
        <v>7.2900000000000062E-2</v>
      </c>
      <c r="AG17" s="1">
        <f t="shared" si="35"/>
        <v>2.1870000000000021E-2</v>
      </c>
      <c r="AH17" s="1">
        <f t="shared" si="36"/>
        <v>6.5610000000000078E-3</v>
      </c>
      <c r="AI17" s="1">
        <f t="shared" si="37"/>
        <v>1.9683000000000027E-3</v>
      </c>
      <c r="AJ17" s="1">
        <f t="shared" si="38"/>
        <v>5.9049000000000091E-4</v>
      </c>
      <c r="AK17" s="1">
        <f t="shared" si="39"/>
        <v>1.771470000000003E-4</v>
      </c>
      <c r="AL17" s="1">
        <f t="shared" si="40"/>
        <v>5.31441000000001E-5</v>
      </c>
      <c r="AM17" s="1">
        <f t="shared" si="41"/>
        <v>1.5943230000000033E-5</v>
      </c>
      <c r="AN17" s="1">
        <f t="shared" si="42"/>
        <v>4.7829690000000101E-6</v>
      </c>
      <c r="AO17" s="1">
        <f t="shared" si="43"/>
        <v>1.4348907000000033E-6</v>
      </c>
      <c r="AP17" s="1">
        <f t="shared" si="44"/>
        <v>4.3046721000000107E-7</v>
      </c>
      <c r="AQ17" s="1">
        <f t="shared" si="45"/>
        <v>1.2914016300000033E-7</v>
      </c>
      <c r="AR17" s="1">
        <f t="shared" si="46"/>
        <v>3.8742048900000107E-8</v>
      </c>
      <c r="AS17" s="1">
        <f t="shared" si="47"/>
        <v>1.1622614670000034E-8</v>
      </c>
      <c r="AT17" s="1">
        <f t="shared" si="48"/>
        <v>3.4867844010000109E-9</v>
      </c>
      <c r="AW17">
        <f t="shared" si="6"/>
        <v>0.7</v>
      </c>
      <c r="AX17">
        <f t="shared" si="49"/>
        <v>100</v>
      </c>
      <c r="AY17" s="1">
        <f t="shared" si="50"/>
        <v>30.000000000000004</v>
      </c>
      <c r="AZ17" s="1">
        <f t="shared" si="51"/>
        <v>9.0000000000000018</v>
      </c>
      <c r="BA17" s="1">
        <f t="shared" si="52"/>
        <v>2.7000000000000011</v>
      </c>
      <c r="BB17" s="1">
        <f t="shared" si="53"/>
        <v>0.81000000000000039</v>
      </c>
      <c r="BC17" s="1">
        <f t="shared" si="54"/>
        <v>0.24300000000000016</v>
      </c>
      <c r="BD17" s="1">
        <f t="shared" si="55"/>
        <v>7.2900000000000062E-2</v>
      </c>
      <c r="BE17" s="1">
        <f t="shared" si="56"/>
        <v>2.1870000000000021E-2</v>
      </c>
      <c r="BF17" s="1">
        <f t="shared" si="57"/>
        <v>6.5610000000000078E-3</v>
      </c>
      <c r="BG17" s="1">
        <f t="shared" si="58"/>
        <v>1.9683000000000027E-3</v>
      </c>
      <c r="BH17" s="1">
        <f t="shared" si="59"/>
        <v>5.9049000000000091E-4</v>
      </c>
      <c r="BI17" s="1">
        <f t="shared" si="60"/>
        <v>1.771470000000003E-4</v>
      </c>
      <c r="BJ17" s="1">
        <f t="shared" si="61"/>
        <v>5.31441000000001E-5</v>
      </c>
      <c r="BK17" s="1">
        <f t="shared" si="62"/>
        <v>1.5943230000000033E-5</v>
      </c>
      <c r="BL17" s="1">
        <f t="shared" si="63"/>
        <v>4.7829690000000101E-6</v>
      </c>
      <c r="BM17" s="1">
        <f t="shared" si="64"/>
        <v>1.4348907000000033E-6</v>
      </c>
      <c r="BN17" s="1">
        <f t="shared" si="65"/>
        <v>4.3046721000000107E-7</v>
      </c>
      <c r="BO17" s="1">
        <f t="shared" si="66"/>
        <v>1.2914016300000033E-7</v>
      </c>
      <c r="BP17" s="1">
        <f t="shared" si="67"/>
        <v>3.8742048900000107E-8</v>
      </c>
      <c r="BQ17" s="1">
        <f t="shared" si="68"/>
        <v>1.1622614670000034E-8</v>
      </c>
      <c r="BR17" s="1">
        <f t="shared" si="69"/>
        <v>3.4867844010000109E-9</v>
      </c>
    </row>
    <row r="18" spans="1:70" x14ac:dyDescent="0.2">
      <c r="A18">
        <v>0.55000000000000004</v>
      </c>
      <c r="B18">
        <f t="shared" si="7"/>
        <v>100</v>
      </c>
      <c r="C18">
        <f t="shared" si="8"/>
        <v>44.999999999999993</v>
      </c>
      <c r="D18" s="1">
        <f t="shared" si="9"/>
        <v>20.249999999999996</v>
      </c>
      <c r="E18" s="1">
        <f t="shared" si="10"/>
        <v>9.1124999999999972</v>
      </c>
      <c r="F18" s="1">
        <f t="shared" si="11"/>
        <v>4.1006249999999982</v>
      </c>
      <c r="G18" s="1">
        <f t="shared" si="12"/>
        <v>1.8452812499999991</v>
      </c>
      <c r="H18" s="1">
        <f t="shared" si="13"/>
        <v>0.83037656249999947</v>
      </c>
      <c r="I18" s="1">
        <f t="shared" si="14"/>
        <v>0.37366945312499972</v>
      </c>
      <c r="J18" s="1">
        <f t="shared" si="15"/>
        <v>0.16815125390624985</v>
      </c>
      <c r="K18" s="1">
        <f t="shared" si="16"/>
        <v>7.5668064257812431E-2</v>
      </c>
      <c r="L18" s="1">
        <f t="shared" si="17"/>
        <v>3.4050628916015589E-2</v>
      </c>
      <c r="M18" s="1">
        <f t="shared" si="18"/>
        <v>1.5322783012207014E-2</v>
      </c>
      <c r="N18" s="1">
        <f t="shared" si="19"/>
        <v>6.8952523554931559E-3</v>
      </c>
      <c r="O18" s="1">
        <f t="shared" si="20"/>
        <v>3.1028635599719199E-3</v>
      </c>
      <c r="P18" s="1">
        <f t="shared" si="21"/>
        <v>1.3962886019873639E-3</v>
      </c>
      <c r="Q18" s="1">
        <f t="shared" si="22"/>
        <v>6.2832987089431365E-4</v>
      </c>
      <c r="R18" s="1">
        <f t="shared" si="23"/>
        <v>2.8274844190244111E-4</v>
      </c>
      <c r="S18" s="1">
        <f t="shared" si="24"/>
        <v>1.2723679885609849E-4</v>
      </c>
      <c r="T18" s="1">
        <f t="shared" si="25"/>
        <v>5.7256559485244316E-5</v>
      </c>
      <c r="U18" s="1">
        <f t="shared" si="26"/>
        <v>2.5765451768359939E-5</v>
      </c>
      <c r="V18" s="1">
        <f t="shared" si="27"/>
        <v>1.1594453295761972E-5</v>
      </c>
      <c r="Y18">
        <v>0.75</v>
      </c>
      <c r="Z18">
        <f t="shared" si="28"/>
        <v>100</v>
      </c>
      <c r="AA18" s="1">
        <f t="shared" si="29"/>
        <v>25</v>
      </c>
      <c r="AB18" s="1">
        <f t="shared" si="30"/>
        <v>6.25</v>
      </c>
      <c r="AC18" s="1">
        <f t="shared" si="31"/>
        <v>1.5625</v>
      </c>
      <c r="AD18" s="1">
        <f t="shared" si="32"/>
        <v>0.390625</v>
      </c>
      <c r="AE18" s="1">
        <f t="shared" si="33"/>
        <v>9.765625E-2</v>
      </c>
      <c r="AF18" s="1">
        <f t="shared" si="34"/>
        <v>2.44140625E-2</v>
      </c>
      <c r="AG18" s="1">
        <f t="shared" si="35"/>
        <v>6.103515625E-3</v>
      </c>
      <c r="AH18" s="1">
        <f t="shared" si="36"/>
        <v>1.52587890625E-3</v>
      </c>
      <c r="AI18" s="1">
        <f t="shared" si="37"/>
        <v>3.814697265625E-4</v>
      </c>
      <c r="AJ18" s="1">
        <f t="shared" si="38"/>
        <v>9.5367431640625E-5</v>
      </c>
      <c r="AK18" s="1">
        <f t="shared" si="39"/>
        <v>2.384185791015625E-5</v>
      </c>
      <c r="AL18" s="1">
        <f t="shared" si="40"/>
        <v>5.9604644775390625E-6</v>
      </c>
      <c r="AM18" s="1">
        <f t="shared" si="41"/>
        <v>1.4901161193847656E-6</v>
      </c>
      <c r="AN18" s="1">
        <f t="shared" si="42"/>
        <v>3.7252902984619141E-7</v>
      </c>
      <c r="AO18" s="1">
        <f t="shared" si="43"/>
        <v>9.3132257461547852E-8</v>
      </c>
      <c r="AP18" s="1">
        <f t="shared" si="44"/>
        <v>2.3283064365386963E-8</v>
      </c>
      <c r="AQ18" s="1">
        <f t="shared" si="45"/>
        <v>5.8207660913467407E-9</v>
      </c>
      <c r="AR18" s="1">
        <f t="shared" si="46"/>
        <v>1.4551915228366852E-9</v>
      </c>
      <c r="AS18" s="1">
        <f t="shared" si="47"/>
        <v>3.637978807091713E-10</v>
      </c>
      <c r="AT18" s="1">
        <f t="shared" si="48"/>
        <v>9.0949470177292824E-11</v>
      </c>
      <c r="AW18">
        <f t="shared" si="6"/>
        <v>0.75</v>
      </c>
      <c r="AX18">
        <f t="shared" si="49"/>
        <v>100</v>
      </c>
      <c r="AY18" s="1">
        <f t="shared" si="50"/>
        <v>25</v>
      </c>
      <c r="AZ18" s="1">
        <f t="shared" si="51"/>
        <v>6.25</v>
      </c>
      <c r="BA18" s="1">
        <f t="shared" si="52"/>
        <v>1.5625</v>
      </c>
      <c r="BB18" s="1">
        <f t="shared" si="53"/>
        <v>0.390625</v>
      </c>
      <c r="BC18" s="1">
        <f t="shared" si="54"/>
        <v>9.765625E-2</v>
      </c>
      <c r="BD18" s="1">
        <f t="shared" si="55"/>
        <v>2.44140625E-2</v>
      </c>
      <c r="BE18" s="1">
        <f t="shared" si="56"/>
        <v>6.103515625E-3</v>
      </c>
      <c r="BF18" s="1">
        <f t="shared" si="57"/>
        <v>1.52587890625E-3</v>
      </c>
      <c r="BG18" s="1">
        <f t="shared" si="58"/>
        <v>3.814697265625E-4</v>
      </c>
      <c r="BH18" s="1">
        <f t="shared" si="59"/>
        <v>9.5367431640625E-5</v>
      </c>
      <c r="BI18" s="1">
        <f t="shared" si="60"/>
        <v>2.384185791015625E-5</v>
      </c>
      <c r="BJ18" s="1">
        <f t="shared" si="61"/>
        <v>5.9604644775390625E-6</v>
      </c>
      <c r="BK18" s="1">
        <f t="shared" si="62"/>
        <v>1.4901161193847656E-6</v>
      </c>
      <c r="BL18" s="1">
        <f t="shared" si="63"/>
        <v>3.7252902984619141E-7</v>
      </c>
      <c r="BM18" s="1">
        <f t="shared" si="64"/>
        <v>9.3132257461547852E-8</v>
      </c>
      <c r="BN18" s="1">
        <f t="shared" si="65"/>
        <v>2.3283064365386963E-8</v>
      </c>
      <c r="BO18" s="1">
        <f t="shared" si="66"/>
        <v>5.8207660913467407E-9</v>
      </c>
      <c r="BP18" s="1">
        <f t="shared" si="67"/>
        <v>1.4551915228366852E-9</v>
      </c>
      <c r="BQ18" s="1">
        <f t="shared" si="68"/>
        <v>3.637978807091713E-10</v>
      </c>
      <c r="BR18" s="1">
        <f t="shared" si="69"/>
        <v>9.0949470177292824E-11</v>
      </c>
    </row>
    <row r="20" spans="1:70" x14ac:dyDescent="0.2">
      <c r="A20" t="s">
        <v>28</v>
      </c>
    </row>
    <row r="21" spans="1:70" x14ac:dyDescent="0.2">
      <c r="A21" t="s">
        <v>45</v>
      </c>
    </row>
    <row r="22" spans="1:70" x14ac:dyDescent="0.2">
      <c r="B22" s="34" t="s">
        <v>1</v>
      </c>
      <c r="C22" s="34"/>
      <c r="D22" s="34"/>
      <c r="E22" s="34"/>
      <c r="F22" s="34"/>
      <c r="G22" s="34"/>
      <c r="H22" s="34"/>
      <c r="I22" s="34"/>
      <c r="J22" s="34"/>
      <c r="K22" s="34"/>
      <c r="L22" s="34"/>
      <c r="M22" s="34"/>
      <c r="N22" s="34"/>
      <c r="O22" s="34"/>
      <c r="P22" s="34"/>
      <c r="Q22" s="34"/>
      <c r="R22" s="34"/>
      <c r="S22" s="34"/>
      <c r="T22" s="34"/>
      <c r="U22" s="34"/>
      <c r="V22" s="34"/>
    </row>
    <row r="23" spans="1:70" x14ac:dyDescent="0.2">
      <c r="A23" t="s">
        <v>48</v>
      </c>
      <c r="B23">
        <v>0</v>
      </c>
      <c r="C23">
        <f>B23+1</f>
        <v>1</v>
      </c>
      <c r="D23">
        <f t="shared" ref="D23" si="70">C23+1</f>
        <v>2</v>
      </c>
      <c r="E23">
        <f t="shared" ref="E23" si="71">D23+1</f>
        <v>3</v>
      </c>
      <c r="F23">
        <f t="shared" ref="F23" si="72">E23+1</f>
        <v>4</v>
      </c>
      <c r="G23">
        <f t="shared" ref="G23" si="73">F23+1</f>
        <v>5</v>
      </c>
      <c r="H23">
        <f t="shared" ref="H23" si="74">G23+1</f>
        <v>6</v>
      </c>
      <c r="I23">
        <f t="shared" ref="I23" si="75">H23+1</f>
        <v>7</v>
      </c>
      <c r="J23">
        <f t="shared" ref="J23" si="76">I23+1</f>
        <v>8</v>
      </c>
      <c r="K23">
        <f t="shared" ref="K23" si="77">J23+1</f>
        <v>9</v>
      </c>
      <c r="L23">
        <f t="shared" ref="L23" si="78">K23+1</f>
        <v>10</v>
      </c>
      <c r="M23">
        <f t="shared" ref="M23" si="79">L23+1</f>
        <v>11</v>
      </c>
      <c r="N23">
        <f t="shared" ref="N23" si="80">M23+1</f>
        <v>12</v>
      </c>
      <c r="O23">
        <f t="shared" ref="O23" si="81">N23+1</f>
        <v>13</v>
      </c>
      <c r="P23">
        <f t="shared" ref="P23" si="82">O23+1</f>
        <v>14</v>
      </c>
      <c r="Q23">
        <f t="shared" ref="Q23" si="83">P23+1</f>
        <v>15</v>
      </c>
      <c r="R23">
        <f t="shared" ref="R23" si="84">Q23+1</f>
        <v>16</v>
      </c>
      <c r="S23">
        <f t="shared" ref="S23" si="85">R23+1</f>
        <v>17</v>
      </c>
      <c r="T23">
        <f t="shared" ref="T23" si="86">S23+1</f>
        <v>18</v>
      </c>
      <c r="U23">
        <f t="shared" ref="U23" si="87">T23+1</f>
        <v>19</v>
      </c>
      <c r="V23">
        <f t="shared" ref="V23" si="88">U23+1</f>
        <v>20</v>
      </c>
      <c r="Y23" t="s">
        <v>49</v>
      </c>
      <c r="Z23">
        <f t="shared" ref="Z23:Z32" si="89">B23</f>
        <v>0</v>
      </c>
      <c r="AA23">
        <f t="shared" ref="AA23" si="90">C23</f>
        <v>1</v>
      </c>
      <c r="AB23">
        <f t="shared" ref="AB23:AT23" si="91">D23</f>
        <v>2</v>
      </c>
      <c r="AC23">
        <f t="shared" si="91"/>
        <v>3</v>
      </c>
      <c r="AD23">
        <f t="shared" si="91"/>
        <v>4</v>
      </c>
      <c r="AE23">
        <f t="shared" si="91"/>
        <v>5</v>
      </c>
      <c r="AF23">
        <f t="shared" si="91"/>
        <v>6</v>
      </c>
      <c r="AG23">
        <f t="shared" si="91"/>
        <v>7</v>
      </c>
      <c r="AH23">
        <f t="shared" si="91"/>
        <v>8</v>
      </c>
      <c r="AI23">
        <f t="shared" si="91"/>
        <v>9</v>
      </c>
      <c r="AJ23">
        <f t="shared" si="91"/>
        <v>10</v>
      </c>
      <c r="AK23">
        <f t="shared" si="91"/>
        <v>11</v>
      </c>
      <c r="AL23">
        <f t="shared" si="91"/>
        <v>12</v>
      </c>
      <c r="AM23">
        <f t="shared" si="91"/>
        <v>13</v>
      </c>
      <c r="AN23">
        <f t="shared" si="91"/>
        <v>14</v>
      </c>
      <c r="AO23">
        <f t="shared" si="91"/>
        <v>15</v>
      </c>
      <c r="AP23">
        <f t="shared" si="91"/>
        <v>16</v>
      </c>
      <c r="AQ23">
        <f t="shared" si="91"/>
        <v>17</v>
      </c>
      <c r="AR23">
        <f t="shared" si="91"/>
        <v>18</v>
      </c>
      <c r="AS23">
        <f t="shared" si="91"/>
        <v>19</v>
      </c>
      <c r="AT23">
        <f t="shared" si="91"/>
        <v>20</v>
      </c>
      <c r="AW23" t="str">
        <f t="shared" ref="AW23:BI23" si="92">Y23</f>
        <v>base +1</v>
      </c>
      <c r="AX23">
        <f t="shared" si="92"/>
        <v>0</v>
      </c>
      <c r="AY23">
        <f t="shared" si="92"/>
        <v>1</v>
      </c>
      <c r="AZ23">
        <f t="shared" si="92"/>
        <v>2</v>
      </c>
      <c r="BA23">
        <f t="shared" si="92"/>
        <v>3</v>
      </c>
      <c r="BB23">
        <f t="shared" si="92"/>
        <v>4</v>
      </c>
      <c r="BC23">
        <f t="shared" si="92"/>
        <v>5</v>
      </c>
      <c r="BD23">
        <f t="shared" si="92"/>
        <v>6</v>
      </c>
      <c r="BE23">
        <f t="shared" si="92"/>
        <v>7</v>
      </c>
      <c r="BF23">
        <f t="shared" si="92"/>
        <v>8</v>
      </c>
      <c r="BG23">
        <f t="shared" si="92"/>
        <v>9</v>
      </c>
      <c r="BH23">
        <f t="shared" si="92"/>
        <v>10</v>
      </c>
      <c r="BI23">
        <f t="shared" si="92"/>
        <v>11</v>
      </c>
      <c r="BJ23">
        <f t="shared" ref="BJ23" si="93">AL23</f>
        <v>12</v>
      </c>
      <c r="BK23">
        <f t="shared" ref="BK23" si="94">AM23</f>
        <v>13</v>
      </c>
      <c r="BL23">
        <f t="shared" ref="BL23" si="95">AN23</f>
        <v>14</v>
      </c>
      <c r="BM23">
        <f t="shared" ref="BM23" si="96">AO23</f>
        <v>15</v>
      </c>
      <c r="BN23">
        <f t="shared" ref="BN23" si="97">AP23</f>
        <v>16</v>
      </c>
      <c r="BO23">
        <f t="shared" ref="BO23" si="98">AQ23</f>
        <v>17</v>
      </c>
      <c r="BP23">
        <f t="shared" ref="BP23" si="99">AR23</f>
        <v>18</v>
      </c>
      <c r="BQ23">
        <f t="shared" ref="BQ23" si="100">AS23</f>
        <v>19</v>
      </c>
      <c r="BR23">
        <f t="shared" ref="BR23" si="101">AT23</f>
        <v>20</v>
      </c>
    </row>
    <row r="24" spans="1:70" x14ac:dyDescent="0.2">
      <c r="A24" t="s">
        <v>4</v>
      </c>
      <c r="B24">
        <v>100</v>
      </c>
      <c r="Y24" t="str">
        <f t="shared" ref="Y24:Y32" si="102">A24</f>
        <v>M2 value</v>
      </c>
      <c r="Z24">
        <f t="shared" si="89"/>
        <v>100</v>
      </c>
      <c r="AX24">
        <v>100</v>
      </c>
    </row>
    <row r="25" spans="1:70" x14ac:dyDescent="0.2">
      <c r="A25" s="31">
        <v>0.05</v>
      </c>
      <c r="B25" s="2">
        <f>B16</f>
        <v>100</v>
      </c>
      <c r="C25" s="2">
        <f>C14</f>
        <v>65</v>
      </c>
      <c r="D25" s="3">
        <f>D14</f>
        <v>42.25</v>
      </c>
      <c r="E25" s="1">
        <f>D25*(1-A25)</f>
        <v>40.137499999999996</v>
      </c>
      <c r="F25" s="1">
        <f>E25*(1-A25)</f>
        <v>38.130624999999995</v>
      </c>
      <c r="G25" s="1">
        <f>F25*(1-A25)</f>
        <v>36.224093749999994</v>
      </c>
      <c r="H25" s="1">
        <f>G25*(1-A25)</f>
        <v>34.412889062499993</v>
      </c>
      <c r="I25" s="1">
        <f>H25*(1-A25)</f>
        <v>32.692244609374988</v>
      </c>
      <c r="J25" s="1">
        <f>I25*(1-A25)</f>
        <v>31.057632378906238</v>
      </c>
      <c r="K25" s="1">
        <f>J25*(1-A25)</f>
        <v>29.504750759960924</v>
      </c>
      <c r="L25" s="1">
        <f>K25*(1-A25)</f>
        <v>28.029513221962876</v>
      </c>
      <c r="M25" s="1">
        <f>L25*(1-A25)</f>
        <v>26.62803756086473</v>
      </c>
      <c r="N25" s="1">
        <f>M25*(1-A25)</f>
        <v>25.296635682821492</v>
      </c>
      <c r="O25" s="1">
        <f>N25*(1-A25)</f>
        <v>24.031803898680415</v>
      </c>
      <c r="P25" s="1">
        <f>O25*(1-A25)</f>
        <v>22.830213703746395</v>
      </c>
      <c r="Q25" s="1">
        <f>P25*(1-A25)</f>
        <v>21.688703018559075</v>
      </c>
      <c r="R25" s="1">
        <f>Q25*(1-A25)</f>
        <v>20.604267867631119</v>
      </c>
      <c r="S25" s="1">
        <f>R25*(1-A25)</f>
        <v>19.574054474249561</v>
      </c>
      <c r="T25" s="1">
        <f>S25*(1-A25)</f>
        <v>18.59535175053708</v>
      </c>
      <c r="U25" s="1">
        <f>T25*(1-A25)</f>
        <v>17.665584163010227</v>
      </c>
      <c r="V25" s="1">
        <f>U25*(1-A25)</f>
        <v>16.782304954859715</v>
      </c>
      <c r="Y25" s="31">
        <v>0.05</v>
      </c>
      <c r="Z25" s="2">
        <f t="shared" si="89"/>
        <v>100</v>
      </c>
      <c r="AA25" s="3">
        <f>AA14</f>
        <v>44.999999999999993</v>
      </c>
      <c r="AB25" s="3">
        <f>AB14</f>
        <v>20.249999999999996</v>
      </c>
      <c r="AC25" s="1">
        <f>AB25*(1-Y25)</f>
        <v>19.237499999999997</v>
      </c>
      <c r="AD25" s="1">
        <f>AC25*(1-Y25)</f>
        <v>18.275624999999998</v>
      </c>
      <c r="AE25" s="1">
        <f>AD25*(1-Y25)</f>
        <v>17.361843749999998</v>
      </c>
      <c r="AF25" s="1">
        <f>AE25*(1-Y25)</f>
        <v>16.493751562499998</v>
      </c>
      <c r="AG25" s="1">
        <f>AF25*(1-Y25)</f>
        <v>15.669063984374997</v>
      </c>
      <c r="AH25" s="1">
        <f>AG25*(1-Y25)</f>
        <v>14.885610785156247</v>
      </c>
      <c r="AI25" s="1">
        <f>AH25*(1-Y25)</f>
        <v>14.141330245898434</v>
      </c>
      <c r="AJ25" s="1">
        <f>AI25*(1-Y25)</f>
        <v>13.434263733603512</v>
      </c>
      <c r="AK25" s="1">
        <f>AJ25*(1-Y25)</f>
        <v>12.762550546923336</v>
      </c>
      <c r="AL25" s="1">
        <f>AK25*(1-Y25)</f>
        <v>12.124423019577169</v>
      </c>
      <c r="AM25" s="1">
        <f>AL25*(1-Y25)</f>
        <v>11.518201868598309</v>
      </c>
      <c r="AN25" s="1">
        <f>AM25*(1-Y25)</f>
        <v>10.942291775168393</v>
      </c>
      <c r="AO25" s="1">
        <f>AN25*(1-Y25)</f>
        <v>10.395177186409972</v>
      </c>
      <c r="AP25" s="1">
        <f>AO25*(1-Y25)</f>
        <v>9.8754183270894735</v>
      </c>
      <c r="AQ25" s="1">
        <f>AP25*(1-Y25)</f>
        <v>9.381647410734999</v>
      </c>
      <c r="AR25" s="1">
        <f>AQ25*(1-Y25)</f>
        <v>8.912565040198249</v>
      </c>
      <c r="AS25" s="1">
        <f>AR25*(1-Y25)</f>
        <v>8.4669367881883364</v>
      </c>
      <c r="AT25" s="1">
        <f>AS25*(1-Y25)</f>
        <v>8.0435899487789193</v>
      </c>
      <c r="AW25">
        <f>Y25</f>
        <v>0.05</v>
      </c>
      <c r="AX25" s="2">
        <f>Z25</f>
        <v>100</v>
      </c>
      <c r="AY25" s="2">
        <f>AA25</f>
        <v>44.999999999999993</v>
      </c>
      <c r="AZ25" s="2">
        <f>AB25</f>
        <v>20.249999999999996</v>
      </c>
      <c r="BA25" s="1">
        <f>AZ25*(1-AW25)</f>
        <v>19.237499999999997</v>
      </c>
      <c r="BB25" s="1">
        <f>BA25*(1-AW25)</f>
        <v>18.275624999999998</v>
      </c>
      <c r="BC25" s="1">
        <f>BB25*(1-AW25)</f>
        <v>17.361843749999998</v>
      </c>
      <c r="BD25" s="1">
        <f>BC25*(1-AW25)</f>
        <v>16.493751562499998</v>
      </c>
      <c r="BE25" s="1">
        <f>BD25*(1-AW25)</f>
        <v>15.669063984374997</v>
      </c>
      <c r="BF25" s="1">
        <f>BE25*(1-AW25)</f>
        <v>14.885610785156247</v>
      </c>
      <c r="BG25" s="1">
        <f>BF25*(1-AW25)</f>
        <v>14.141330245898434</v>
      </c>
      <c r="BH25" s="1">
        <f>BG25*(1-AW25)</f>
        <v>13.434263733603512</v>
      </c>
      <c r="BI25" s="1">
        <f>BH25*(1-AW25)</f>
        <v>12.762550546923336</v>
      </c>
      <c r="BJ25" s="1">
        <f>BI25*(1-AW25)</f>
        <v>12.124423019577169</v>
      </c>
      <c r="BK25" s="1">
        <f>BJ25*(1-AW25)</f>
        <v>11.518201868598309</v>
      </c>
      <c r="BL25" s="1">
        <f>BK25*(1-AW25)</f>
        <v>10.942291775168393</v>
      </c>
      <c r="BM25" s="1">
        <f>BL25*(1-AW25)</f>
        <v>10.395177186409972</v>
      </c>
      <c r="BN25" s="1">
        <f>BM25*(1-AW25)</f>
        <v>9.8754183270894735</v>
      </c>
      <c r="BO25" s="1">
        <f>BN25*(1-AW25)</f>
        <v>9.381647410734999</v>
      </c>
      <c r="BP25" s="1">
        <f>BO25*(1-AW25)</f>
        <v>8.912565040198249</v>
      </c>
      <c r="BQ25" s="1">
        <f>BP25*(1-AW25)</f>
        <v>8.4669367881883364</v>
      </c>
      <c r="BR25" s="1">
        <f>BQ25*(1-AW25)</f>
        <v>8.0435899487789193</v>
      </c>
    </row>
    <row r="26" spans="1:70" x14ac:dyDescent="0.2">
      <c r="A26">
        <v>0.06</v>
      </c>
      <c r="B26" s="2">
        <f t="shared" ref="B26" si="103">B25</f>
        <v>100</v>
      </c>
      <c r="C26" s="2">
        <f t="shared" ref="C26" si="104">C25</f>
        <v>65</v>
      </c>
      <c r="D26" s="3">
        <f t="shared" ref="D26" si="105">D25</f>
        <v>42.25</v>
      </c>
      <c r="E26" s="1">
        <f t="shared" ref="E26:E32" si="106">D26*(1-A26)</f>
        <v>39.714999999999996</v>
      </c>
      <c r="F26" s="1">
        <f t="shared" ref="F26:F32" si="107">E26*(1-A26)</f>
        <v>37.332099999999997</v>
      </c>
      <c r="G26" s="1">
        <f t="shared" ref="G26:G32" si="108">F26*(1-A26)</f>
        <v>35.092173999999993</v>
      </c>
      <c r="H26" s="1">
        <f t="shared" ref="H26:H32" si="109">G26*(1-A26)</f>
        <v>32.98664355999999</v>
      </c>
      <c r="I26" s="1">
        <f t="shared" ref="I26:I32" si="110">H26*(1-A26)</f>
        <v>31.007444946399989</v>
      </c>
      <c r="J26" s="1">
        <f t="shared" ref="J26:J32" si="111">I26*(1-A26)</f>
        <v>29.146998249615987</v>
      </c>
      <c r="K26" s="1">
        <f t="shared" ref="K26:K32" si="112">J26*(1-A26)</f>
        <v>27.398178354639025</v>
      </c>
      <c r="L26" s="1">
        <f t="shared" ref="L26:L32" si="113">K26*(1-A26)</f>
        <v>25.754287653360681</v>
      </c>
      <c r="M26" s="1">
        <f t="shared" ref="M26:M32" si="114">L26*(1-A26)</f>
        <v>24.20903039415904</v>
      </c>
      <c r="N26" s="1">
        <f t="shared" ref="N26:N32" si="115">M26*(1-A26)</f>
        <v>22.756488570509497</v>
      </c>
      <c r="O26" s="1">
        <f t="shared" ref="O26:O32" si="116">N26*(1-A26)</f>
        <v>21.391099256278924</v>
      </c>
      <c r="P26" s="1">
        <f t="shared" ref="P26:P32" si="117">O26*(1-A26)</f>
        <v>20.107633300902187</v>
      </c>
      <c r="Q26" s="1">
        <f t="shared" ref="Q26:Q32" si="118">P26*(1-A26)</f>
        <v>18.901175302848053</v>
      </c>
      <c r="R26" s="1">
        <f t="shared" ref="R26:R32" si="119">Q26*(1-A26)</f>
        <v>17.767104784677169</v>
      </c>
      <c r="S26" s="1">
        <f t="shared" ref="S26:S32" si="120">R26*(1-A26)</f>
        <v>16.701078497596537</v>
      </c>
      <c r="T26" s="1">
        <f t="shared" ref="T26:T32" si="121">S26*(1-A26)</f>
        <v>15.699013787740745</v>
      </c>
      <c r="U26" s="1">
        <f t="shared" ref="U26:U32" si="122">T26*(1-A26)</f>
        <v>14.757072960476298</v>
      </c>
      <c r="V26" s="1">
        <f t="shared" ref="V26:V32" si="123">U26*(1-A26)</f>
        <v>13.871648582847719</v>
      </c>
      <c r="Y26">
        <v>0.06</v>
      </c>
      <c r="Z26" s="2">
        <f t="shared" si="89"/>
        <v>100</v>
      </c>
      <c r="AA26" s="3">
        <f>AA25</f>
        <v>44.999999999999993</v>
      </c>
      <c r="AB26" s="3">
        <f>AB25</f>
        <v>20.249999999999996</v>
      </c>
      <c r="AC26" s="1">
        <f t="shared" ref="AC26:AC32" si="124">AB26*(1-Y26)</f>
        <v>19.034999999999997</v>
      </c>
      <c r="AD26" s="1">
        <f t="shared" ref="AD26:AD32" si="125">AC26*(1-Y26)</f>
        <v>17.892899999999997</v>
      </c>
      <c r="AE26" s="1">
        <f t="shared" ref="AE26:AE32" si="126">AD26*(1-Y26)</f>
        <v>16.819325999999997</v>
      </c>
      <c r="AF26" s="1">
        <f t="shared" ref="AF26:AF32" si="127">AE26*(1-Y26)</f>
        <v>15.810166439999996</v>
      </c>
      <c r="AG26" s="1">
        <f t="shared" ref="AG26:AG32" si="128">AF26*(1-Y26)</f>
        <v>14.861556453599995</v>
      </c>
      <c r="AH26" s="1">
        <f t="shared" ref="AH26:AH32" si="129">AG26*(1-Y26)</f>
        <v>13.969863066383995</v>
      </c>
      <c r="AI26" s="1">
        <f t="shared" ref="AI26:AI32" si="130">AH26*(1-Y26)</f>
        <v>13.131671282400955</v>
      </c>
      <c r="AJ26" s="1">
        <f t="shared" ref="AJ26:AJ32" si="131">AI26*(1-Y26)</f>
        <v>12.343771005456897</v>
      </c>
      <c r="AK26" s="1">
        <f t="shared" ref="AK26:AK32" si="132">AJ26*(1-Y26)</f>
        <v>11.603144745129484</v>
      </c>
      <c r="AL26" s="1">
        <f t="shared" ref="AL26:AL32" si="133">AK26*(1-Y26)</f>
        <v>10.906956060421715</v>
      </c>
      <c r="AM26" s="1">
        <f t="shared" ref="AM26:AM32" si="134">AL26*(1-Y26)</f>
        <v>10.252538696796412</v>
      </c>
      <c r="AN26" s="1">
        <f t="shared" ref="AN26:AN32" si="135">AM26*(1-Y26)</f>
        <v>9.6373863749886262</v>
      </c>
      <c r="AO26" s="1">
        <f t="shared" ref="AO26:AO32" si="136">AN26*(1-Y26)</f>
        <v>9.0591431924893087</v>
      </c>
      <c r="AP26" s="1">
        <f t="shared" ref="AP26:AP32" si="137">AO26*(1-Y26)</f>
        <v>8.5155946009399504</v>
      </c>
      <c r="AQ26" s="1">
        <f t="shared" ref="AQ26:AQ32" si="138">AP26*(1-Y26)</f>
        <v>8.004658924883552</v>
      </c>
      <c r="AR26" s="1">
        <f t="shared" ref="AR26:AR32" si="139">AQ26*(1-Y26)</f>
        <v>7.5243793893905382</v>
      </c>
      <c r="AS26" s="1">
        <f t="shared" ref="AS26:AS32" si="140">AR26*(1-Y26)</f>
        <v>7.0729166260271059</v>
      </c>
      <c r="AT26" s="1">
        <f t="shared" ref="AT26:AT32" si="141">AS26*(1-Y26)</f>
        <v>6.6485416284654795</v>
      </c>
      <c r="AW26">
        <f t="shared" ref="AW26:AW32" si="142">Y26</f>
        <v>0.06</v>
      </c>
      <c r="AX26" s="2">
        <f t="shared" ref="AX26:AX32" si="143">Z26</f>
        <v>100</v>
      </c>
      <c r="AY26" s="2">
        <f t="shared" ref="AY26:AY32" si="144">AA26</f>
        <v>44.999999999999993</v>
      </c>
      <c r="AZ26" s="2">
        <f t="shared" ref="AZ26:AZ32" si="145">AB26</f>
        <v>20.249999999999996</v>
      </c>
      <c r="BA26" s="1">
        <f t="shared" ref="BA26:BA32" si="146">AZ26*(1-AW26)</f>
        <v>19.034999999999997</v>
      </c>
      <c r="BB26" s="1">
        <f t="shared" ref="BB26:BB32" si="147">BA26*(1-AW26)</f>
        <v>17.892899999999997</v>
      </c>
      <c r="BC26" s="1">
        <f t="shared" ref="BC26:BC32" si="148">BB26*(1-AW26)</f>
        <v>16.819325999999997</v>
      </c>
      <c r="BD26" s="1">
        <f t="shared" ref="BD26:BD32" si="149">BC26*(1-AW26)</f>
        <v>15.810166439999996</v>
      </c>
      <c r="BE26" s="1">
        <f t="shared" ref="BE26:BE32" si="150">BD26*(1-AW26)</f>
        <v>14.861556453599995</v>
      </c>
      <c r="BF26" s="1">
        <f t="shared" ref="BF26:BF32" si="151">BE26*(1-AW26)</f>
        <v>13.969863066383995</v>
      </c>
      <c r="BG26" s="1">
        <f t="shared" ref="BG26:BG32" si="152">BF26*(1-AW26)</f>
        <v>13.131671282400955</v>
      </c>
      <c r="BH26" s="1">
        <f t="shared" ref="BH26:BH32" si="153">BG26*(1-AW26)</f>
        <v>12.343771005456897</v>
      </c>
      <c r="BI26" s="1">
        <f t="shared" ref="BI26:BI32" si="154">BH26*(1-AW26)</f>
        <v>11.603144745129484</v>
      </c>
      <c r="BJ26" s="1">
        <f t="shared" ref="BJ26:BJ32" si="155">BI26*(1-AW26)</f>
        <v>10.906956060421715</v>
      </c>
      <c r="BK26" s="1">
        <f t="shared" ref="BK26:BK32" si="156">BJ26*(1-AW26)</f>
        <v>10.252538696796412</v>
      </c>
      <c r="BL26" s="1">
        <f t="shared" ref="BL26:BL32" si="157">BK26*(1-AW26)</f>
        <v>9.6373863749886262</v>
      </c>
      <c r="BM26" s="1">
        <f t="shared" ref="BM26:BM32" si="158">BL26*(1-AW26)</f>
        <v>9.0591431924893087</v>
      </c>
      <c r="BN26" s="1">
        <f t="shared" ref="BN26:BN32" si="159">BM26*(1-AW26)</f>
        <v>8.5155946009399504</v>
      </c>
      <c r="BO26" s="1">
        <f t="shared" ref="BO26:BO32" si="160">BN26*(1-AW26)</f>
        <v>8.004658924883552</v>
      </c>
      <c r="BP26" s="1">
        <f t="shared" ref="BP26:BP32" si="161">BO26*(1-AW26)</f>
        <v>7.5243793893905382</v>
      </c>
      <c r="BQ26" s="1">
        <f t="shared" ref="BQ26:BQ32" si="162">BP26*(1-AW26)</f>
        <v>7.0729166260271059</v>
      </c>
      <c r="BR26" s="1">
        <f t="shared" ref="BR26:BR32" si="163">BQ26*(1-AW26)</f>
        <v>6.6485416284654795</v>
      </c>
    </row>
    <row r="27" spans="1:70" x14ac:dyDescent="0.2">
      <c r="A27">
        <v>7.0000000000000007E-2</v>
      </c>
      <c r="B27" s="2">
        <f>B25</f>
        <v>100</v>
      </c>
      <c r="C27" s="2">
        <f t="shared" ref="C27:D27" si="164">C25</f>
        <v>65</v>
      </c>
      <c r="D27" s="3">
        <f t="shared" si="164"/>
        <v>42.25</v>
      </c>
      <c r="E27" s="1">
        <f t="shared" si="106"/>
        <v>39.292499999999997</v>
      </c>
      <c r="F27" s="1">
        <f t="shared" si="107"/>
        <v>36.542024999999995</v>
      </c>
      <c r="G27" s="1">
        <f t="shared" si="108"/>
        <v>33.984083249999991</v>
      </c>
      <c r="H27" s="1">
        <f t="shared" si="109"/>
        <v>31.605197422499987</v>
      </c>
      <c r="I27" s="1">
        <f t="shared" si="110"/>
        <v>29.392833602924988</v>
      </c>
      <c r="J27" s="1">
        <f t="shared" si="111"/>
        <v>27.335335250720238</v>
      </c>
      <c r="K27" s="1">
        <f t="shared" si="112"/>
        <v>25.42186178316982</v>
      </c>
      <c r="L27" s="1">
        <f t="shared" si="113"/>
        <v>23.642331458347932</v>
      </c>
      <c r="M27" s="1">
        <f t="shared" si="114"/>
        <v>21.987368256263576</v>
      </c>
      <c r="N27" s="1">
        <f t="shared" si="115"/>
        <v>20.448252478325124</v>
      </c>
      <c r="O27" s="1">
        <f t="shared" si="116"/>
        <v>19.016874804842363</v>
      </c>
      <c r="P27" s="1">
        <f t="shared" si="117"/>
        <v>17.685693568503396</v>
      </c>
      <c r="Q27" s="1">
        <f t="shared" si="118"/>
        <v>16.447695018708156</v>
      </c>
      <c r="R27" s="1">
        <f t="shared" si="119"/>
        <v>15.296356367398584</v>
      </c>
      <c r="S27" s="1">
        <f t="shared" si="120"/>
        <v>14.225611421680682</v>
      </c>
      <c r="T27" s="1">
        <f t="shared" si="121"/>
        <v>13.229818622163034</v>
      </c>
      <c r="U27" s="1">
        <f t="shared" si="122"/>
        <v>12.303731318611622</v>
      </c>
      <c r="V27" s="1">
        <f t="shared" si="123"/>
        <v>11.442470126308807</v>
      </c>
      <c r="Y27">
        <v>7.0000000000000007E-2</v>
      </c>
      <c r="Z27" s="2">
        <f t="shared" si="89"/>
        <v>100</v>
      </c>
      <c r="AA27" s="3">
        <f t="shared" ref="AA27:AA32" si="165">AA26</f>
        <v>44.999999999999993</v>
      </c>
      <c r="AB27" s="3">
        <f t="shared" ref="AB27:AB32" si="166">AB26</f>
        <v>20.249999999999996</v>
      </c>
      <c r="AC27" s="1">
        <f t="shared" si="124"/>
        <v>18.832499999999996</v>
      </c>
      <c r="AD27" s="1">
        <f t="shared" si="125"/>
        <v>17.514224999999996</v>
      </c>
      <c r="AE27" s="1">
        <f t="shared" si="126"/>
        <v>16.288229249999997</v>
      </c>
      <c r="AF27" s="1">
        <f t="shared" si="127"/>
        <v>15.148053202499996</v>
      </c>
      <c r="AG27" s="1">
        <f t="shared" si="128"/>
        <v>14.087689478324995</v>
      </c>
      <c r="AH27" s="1">
        <f t="shared" si="129"/>
        <v>13.101551214842244</v>
      </c>
      <c r="AI27" s="1">
        <f t="shared" si="130"/>
        <v>12.184442629803286</v>
      </c>
      <c r="AJ27" s="1">
        <f t="shared" si="131"/>
        <v>11.331531645717055</v>
      </c>
      <c r="AK27" s="1">
        <f t="shared" si="132"/>
        <v>10.538324430516861</v>
      </c>
      <c r="AL27" s="1">
        <f t="shared" si="133"/>
        <v>9.8006417203806802</v>
      </c>
      <c r="AM27" s="1">
        <f t="shared" si="134"/>
        <v>9.1145967999540325</v>
      </c>
      <c r="AN27" s="1">
        <f t="shared" si="135"/>
        <v>8.476575023957249</v>
      </c>
      <c r="AO27" s="1">
        <f t="shared" si="136"/>
        <v>7.8832147722802413</v>
      </c>
      <c r="AP27" s="1">
        <f t="shared" si="137"/>
        <v>7.3313897382206239</v>
      </c>
      <c r="AQ27" s="1">
        <f t="shared" si="138"/>
        <v>6.8181924565451801</v>
      </c>
      <c r="AR27" s="1">
        <f t="shared" si="139"/>
        <v>6.3409189845870175</v>
      </c>
      <c r="AS27" s="1">
        <f t="shared" si="140"/>
        <v>5.8970546556659258</v>
      </c>
      <c r="AT27" s="1">
        <f t="shared" si="141"/>
        <v>5.484260829769311</v>
      </c>
      <c r="AW27">
        <f t="shared" si="142"/>
        <v>7.0000000000000007E-2</v>
      </c>
      <c r="AX27" s="2">
        <f t="shared" si="143"/>
        <v>100</v>
      </c>
      <c r="AY27" s="2">
        <f t="shared" si="144"/>
        <v>44.999999999999993</v>
      </c>
      <c r="AZ27" s="2">
        <f t="shared" si="145"/>
        <v>20.249999999999996</v>
      </c>
      <c r="BA27" s="1">
        <f t="shared" si="146"/>
        <v>18.832499999999996</v>
      </c>
      <c r="BB27" s="1">
        <f t="shared" si="147"/>
        <v>17.514224999999996</v>
      </c>
      <c r="BC27" s="1">
        <f t="shared" si="148"/>
        <v>16.288229249999997</v>
      </c>
      <c r="BD27" s="1">
        <f t="shared" si="149"/>
        <v>15.148053202499996</v>
      </c>
      <c r="BE27" s="1">
        <f t="shared" si="150"/>
        <v>14.087689478324995</v>
      </c>
      <c r="BF27" s="1">
        <f t="shared" si="151"/>
        <v>13.101551214842244</v>
      </c>
      <c r="BG27" s="1">
        <f t="shared" si="152"/>
        <v>12.184442629803286</v>
      </c>
      <c r="BH27" s="1">
        <f t="shared" si="153"/>
        <v>11.331531645717055</v>
      </c>
      <c r="BI27" s="1">
        <f t="shared" si="154"/>
        <v>10.538324430516861</v>
      </c>
      <c r="BJ27" s="1">
        <f t="shared" si="155"/>
        <v>9.8006417203806802</v>
      </c>
      <c r="BK27" s="1">
        <f t="shared" si="156"/>
        <v>9.1145967999540325</v>
      </c>
      <c r="BL27" s="1">
        <f t="shared" si="157"/>
        <v>8.476575023957249</v>
      </c>
      <c r="BM27" s="1">
        <f t="shared" si="158"/>
        <v>7.8832147722802413</v>
      </c>
      <c r="BN27" s="1">
        <f t="shared" si="159"/>
        <v>7.3313897382206239</v>
      </c>
      <c r="BO27" s="1">
        <f t="shared" si="160"/>
        <v>6.8181924565451801</v>
      </c>
      <c r="BP27" s="1">
        <f t="shared" si="161"/>
        <v>6.3409189845870175</v>
      </c>
      <c r="BQ27" s="1">
        <f t="shared" si="162"/>
        <v>5.8970546556659258</v>
      </c>
      <c r="BR27" s="1">
        <f t="shared" si="163"/>
        <v>5.484260829769311</v>
      </c>
    </row>
    <row r="28" spans="1:70" x14ac:dyDescent="0.2">
      <c r="A28">
        <v>0.08</v>
      </c>
      <c r="B28" s="2">
        <f>B25</f>
        <v>100</v>
      </c>
      <c r="C28" s="2">
        <f t="shared" ref="C28:D28" si="167">C25</f>
        <v>65</v>
      </c>
      <c r="D28" s="3">
        <f t="shared" si="167"/>
        <v>42.25</v>
      </c>
      <c r="E28" s="1">
        <f t="shared" si="106"/>
        <v>38.870000000000005</v>
      </c>
      <c r="F28" s="1">
        <f t="shared" si="107"/>
        <v>35.760400000000004</v>
      </c>
      <c r="G28" s="1">
        <f t="shared" si="108"/>
        <v>32.899568000000002</v>
      </c>
      <c r="H28" s="1">
        <f t="shared" si="109"/>
        <v>30.267602560000004</v>
      </c>
      <c r="I28" s="1">
        <f t="shared" si="110"/>
        <v>27.846194355200005</v>
      </c>
      <c r="J28" s="1">
        <f t="shared" si="111"/>
        <v>25.618498806784007</v>
      </c>
      <c r="K28" s="1">
        <f t="shared" si="112"/>
        <v>23.569018902241289</v>
      </c>
      <c r="L28" s="1">
        <f t="shared" si="113"/>
        <v>21.683497390061987</v>
      </c>
      <c r="M28" s="1">
        <f t="shared" si="114"/>
        <v>19.94881759885703</v>
      </c>
      <c r="N28" s="1">
        <f t="shared" si="115"/>
        <v>18.352912190948469</v>
      </c>
      <c r="O28" s="1">
        <f t="shared" si="116"/>
        <v>16.884679215672591</v>
      </c>
      <c r="P28" s="1">
        <f t="shared" si="117"/>
        <v>15.533904878418785</v>
      </c>
      <c r="Q28" s="1">
        <f t="shared" si="118"/>
        <v>14.291192488145283</v>
      </c>
      <c r="R28" s="1">
        <f t="shared" si="119"/>
        <v>13.147897089093661</v>
      </c>
      <c r="S28" s="1">
        <f t="shared" si="120"/>
        <v>12.096065321966169</v>
      </c>
      <c r="T28" s="1">
        <f t="shared" si="121"/>
        <v>11.128380096208875</v>
      </c>
      <c r="U28" s="1">
        <f t="shared" si="122"/>
        <v>10.238109688512166</v>
      </c>
      <c r="V28" s="1">
        <f t="shared" si="123"/>
        <v>9.4190609134311938</v>
      </c>
      <c r="Y28">
        <v>0.08</v>
      </c>
      <c r="Z28" s="2">
        <f t="shared" si="89"/>
        <v>100</v>
      </c>
      <c r="AA28" s="3">
        <f t="shared" si="165"/>
        <v>44.999999999999993</v>
      </c>
      <c r="AB28" s="3">
        <f t="shared" si="166"/>
        <v>20.249999999999996</v>
      </c>
      <c r="AC28" s="1">
        <f t="shared" si="124"/>
        <v>18.63</v>
      </c>
      <c r="AD28" s="1">
        <f t="shared" si="125"/>
        <v>17.139600000000002</v>
      </c>
      <c r="AE28" s="1">
        <f t="shared" si="126"/>
        <v>15.768432000000002</v>
      </c>
      <c r="AF28" s="1">
        <f t="shared" si="127"/>
        <v>14.506957440000003</v>
      </c>
      <c r="AG28" s="1">
        <f t="shared" si="128"/>
        <v>13.346400844800003</v>
      </c>
      <c r="AH28" s="1">
        <f t="shared" si="129"/>
        <v>12.278688777216004</v>
      </c>
      <c r="AI28" s="1">
        <f t="shared" si="130"/>
        <v>11.296393675038724</v>
      </c>
      <c r="AJ28" s="1">
        <f t="shared" si="131"/>
        <v>10.392682181035626</v>
      </c>
      <c r="AK28" s="1">
        <f t="shared" si="132"/>
        <v>9.5612676065527769</v>
      </c>
      <c r="AL28" s="1">
        <f t="shared" si="133"/>
        <v>8.7963661980285544</v>
      </c>
      <c r="AM28" s="1">
        <f t="shared" si="134"/>
        <v>8.0926569021862704</v>
      </c>
      <c r="AN28" s="1">
        <f t="shared" si="135"/>
        <v>7.445244350011369</v>
      </c>
      <c r="AO28" s="1">
        <f t="shared" si="136"/>
        <v>6.8496248020104593</v>
      </c>
      <c r="AP28" s="1">
        <f t="shared" si="137"/>
        <v>6.3016548178496228</v>
      </c>
      <c r="AQ28" s="1">
        <f t="shared" si="138"/>
        <v>5.797522432421653</v>
      </c>
      <c r="AR28" s="1">
        <f t="shared" si="139"/>
        <v>5.3337206378279207</v>
      </c>
      <c r="AS28" s="1">
        <f t="shared" si="140"/>
        <v>4.907022986801687</v>
      </c>
      <c r="AT28" s="1">
        <f t="shared" si="141"/>
        <v>4.5144611478575527</v>
      </c>
      <c r="AW28">
        <f t="shared" si="142"/>
        <v>0.08</v>
      </c>
      <c r="AX28" s="2">
        <f t="shared" si="143"/>
        <v>100</v>
      </c>
      <c r="AY28" s="2">
        <f t="shared" si="144"/>
        <v>44.999999999999993</v>
      </c>
      <c r="AZ28" s="2">
        <f t="shared" si="145"/>
        <v>20.249999999999996</v>
      </c>
      <c r="BA28" s="1">
        <f t="shared" si="146"/>
        <v>18.63</v>
      </c>
      <c r="BB28" s="1">
        <f t="shared" si="147"/>
        <v>17.139600000000002</v>
      </c>
      <c r="BC28" s="1">
        <f t="shared" si="148"/>
        <v>15.768432000000002</v>
      </c>
      <c r="BD28" s="1">
        <f t="shared" si="149"/>
        <v>14.506957440000003</v>
      </c>
      <c r="BE28" s="1">
        <f t="shared" si="150"/>
        <v>13.346400844800003</v>
      </c>
      <c r="BF28" s="1">
        <f t="shared" si="151"/>
        <v>12.278688777216004</v>
      </c>
      <c r="BG28" s="1">
        <f t="shared" si="152"/>
        <v>11.296393675038724</v>
      </c>
      <c r="BH28" s="1">
        <f t="shared" si="153"/>
        <v>10.392682181035626</v>
      </c>
      <c r="BI28" s="1">
        <f t="shared" si="154"/>
        <v>9.5612676065527769</v>
      </c>
      <c r="BJ28" s="1">
        <f t="shared" si="155"/>
        <v>8.7963661980285544</v>
      </c>
      <c r="BK28" s="1">
        <f t="shared" si="156"/>
        <v>8.0926569021862704</v>
      </c>
      <c r="BL28" s="1">
        <f t="shared" si="157"/>
        <v>7.445244350011369</v>
      </c>
      <c r="BM28" s="1">
        <f t="shared" si="158"/>
        <v>6.8496248020104593</v>
      </c>
      <c r="BN28" s="1">
        <f t="shared" si="159"/>
        <v>6.3016548178496228</v>
      </c>
      <c r="BO28" s="1">
        <f t="shared" si="160"/>
        <v>5.797522432421653</v>
      </c>
      <c r="BP28" s="1">
        <f t="shared" si="161"/>
        <v>5.3337206378279207</v>
      </c>
      <c r="BQ28" s="1">
        <f t="shared" si="162"/>
        <v>4.907022986801687</v>
      </c>
      <c r="BR28" s="1">
        <f t="shared" si="163"/>
        <v>4.5144611478575527</v>
      </c>
    </row>
    <row r="29" spans="1:70" x14ac:dyDescent="0.2">
      <c r="A29">
        <v>0.09</v>
      </c>
      <c r="B29" s="2">
        <f>B25</f>
        <v>100</v>
      </c>
      <c r="C29" s="2">
        <f t="shared" ref="C29:D29" si="168">C25</f>
        <v>65</v>
      </c>
      <c r="D29" s="3">
        <f t="shared" si="168"/>
        <v>42.25</v>
      </c>
      <c r="E29" s="1">
        <f t="shared" si="106"/>
        <v>38.447499999999998</v>
      </c>
      <c r="F29" s="1">
        <f t="shared" si="107"/>
        <v>34.987225000000002</v>
      </c>
      <c r="G29" s="1">
        <f t="shared" si="108"/>
        <v>31.838374750000003</v>
      </c>
      <c r="H29" s="1">
        <f t="shared" si="109"/>
        <v>28.972921022500003</v>
      </c>
      <c r="I29" s="1">
        <f t="shared" si="110"/>
        <v>26.365358130475002</v>
      </c>
      <c r="J29" s="1">
        <f t="shared" si="111"/>
        <v>23.992475898732252</v>
      </c>
      <c r="K29" s="1">
        <f t="shared" si="112"/>
        <v>21.83315306784635</v>
      </c>
      <c r="L29" s="1">
        <f t="shared" si="113"/>
        <v>19.86816929174018</v>
      </c>
      <c r="M29" s="1">
        <f t="shared" si="114"/>
        <v>18.080034055483566</v>
      </c>
      <c r="N29" s="1">
        <f t="shared" si="115"/>
        <v>16.452830990490046</v>
      </c>
      <c r="O29" s="1">
        <f t="shared" si="116"/>
        <v>14.972076201345942</v>
      </c>
      <c r="P29" s="1">
        <f t="shared" si="117"/>
        <v>13.624589343224807</v>
      </c>
      <c r="Q29" s="1">
        <f t="shared" si="118"/>
        <v>12.398376302334574</v>
      </c>
      <c r="R29" s="1">
        <f t="shared" si="119"/>
        <v>11.282522435124463</v>
      </c>
      <c r="S29" s="1">
        <f t="shared" si="120"/>
        <v>10.267095415963261</v>
      </c>
      <c r="T29" s="1">
        <f t="shared" si="121"/>
        <v>9.3430568285265689</v>
      </c>
      <c r="U29" s="1">
        <f t="shared" si="122"/>
        <v>8.5021817139591782</v>
      </c>
      <c r="V29" s="1">
        <f t="shared" si="123"/>
        <v>7.7369853597028522</v>
      </c>
      <c r="Y29">
        <f t="shared" si="102"/>
        <v>0.09</v>
      </c>
      <c r="Z29" s="2">
        <f t="shared" si="89"/>
        <v>100</v>
      </c>
      <c r="AA29" s="3">
        <f t="shared" si="165"/>
        <v>44.999999999999993</v>
      </c>
      <c r="AB29" s="3">
        <f t="shared" si="166"/>
        <v>20.249999999999996</v>
      </c>
      <c r="AC29" s="1">
        <f t="shared" si="124"/>
        <v>18.427499999999998</v>
      </c>
      <c r="AD29" s="1">
        <f t="shared" si="125"/>
        <v>16.769024999999999</v>
      </c>
      <c r="AE29" s="1">
        <f t="shared" si="126"/>
        <v>15.25981275</v>
      </c>
      <c r="AF29" s="1">
        <f t="shared" si="127"/>
        <v>13.8864296025</v>
      </c>
      <c r="AG29" s="1">
        <f t="shared" si="128"/>
        <v>12.636650938275</v>
      </c>
      <c r="AH29" s="1">
        <f t="shared" si="129"/>
        <v>11.49935235383025</v>
      </c>
      <c r="AI29" s="1">
        <f t="shared" si="130"/>
        <v>10.464410641985529</v>
      </c>
      <c r="AJ29" s="1">
        <f t="shared" si="131"/>
        <v>9.5226136842068314</v>
      </c>
      <c r="AK29" s="1">
        <f t="shared" si="132"/>
        <v>8.6655784526282176</v>
      </c>
      <c r="AL29" s="1">
        <f t="shared" si="133"/>
        <v>7.8856763918916783</v>
      </c>
      <c r="AM29" s="1">
        <f t="shared" si="134"/>
        <v>7.1759655166214271</v>
      </c>
      <c r="AN29" s="1">
        <f t="shared" si="135"/>
        <v>6.5301286201254989</v>
      </c>
      <c r="AO29" s="1">
        <f t="shared" si="136"/>
        <v>5.9424170443142046</v>
      </c>
      <c r="AP29" s="1">
        <f t="shared" si="137"/>
        <v>5.4075995103259267</v>
      </c>
      <c r="AQ29" s="1">
        <f t="shared" si="138"/>
        <v>4.9209155543965934</v>
      </c>
      <c r="AR29" s="1">
        <f t="shared" si="139"/>
        <v>4.4780331545009</v>
      </c>
      <c r="AS29" s="1">
        <f t="shared" si="140"/>
        <v>4.075010170595819</v>
      </c>
      <c r="AT29" s="1">
        <f t="shared" si="141"/>
        <v>3.7082592552421954</v>
      </c>
      <c r="AW29">
        <f t="shared" si="142"/>
        <v>0.09</v>
      </c>
      <c r="AX29" s="2">
        <f t="shared" si="143"/>
        <v>100</v>
      </c>
      <c r="AY29" s="2">
        <f t="shared" si="144"/>
        <v>44.999999999999993</v>
      </c>
      <c r="AZ29" s="2">
        <f t="shared" si="145"/>
        <v>20.249999999999996</v>
      </c>
      <c r="BA29" s="1">
        <f t="shared" si="146"/>
        <v>18.427499999999998</v>
      </c>
      <c r="BB29" s="1">
        <f t="shared" si="147"/>
        <v>16.769024999999999</v>
      </c>
      <c r="BC29" s="1">
        <f t="shared" si="148"/>
        <v>15.25981275</v>
      </c>
      <c r="BD29" s="1">
        <f t="shared" si="149"/>
        <v>13.8864296025</v>
      </c>
      <c r="BE29" s="1">
        <f t="shared" si="150"/>
        <v>12.636650938275</v>
      </c>
      <c r="BF29" s="1">
        <f t="shared" si="151"/>
        <v>11.49935235383025</v>
      </c>
      <c r="BG29" s="1">
        <f t="shared" si="152"/>
        <v>10.464410641985529</v>
      </c>
      <c r="BH29" s="1">
        <f t="shared" si="153"/>
        <v>9.5226136842068314</v>
      </c>
      <c r="BI29" s="1">
        <f t="shared" si="154"/>
        <v>8.6655784526282176</v>
      </c>
      <c r="BJ29" s="1">
        <f t="shared" si="155"/>
        <v>7.8856763918916783</v>
      </c>
      <c r="BK29" s="1">
        <f t="shared" si="156"/>
        <v>7.1759655166214271</v>
      </c>
      <c r="BL29" s="1">
        <f t="shared" si="157"/>
        <v>6.5301286201254989</v>
      </c>
      <c r="BM29" s="1">
        <f t="shared" si="158"/>
        <v>5.9424170443142046</v>
      </c>
      <c r="BN29" s="1">
        <f t="shared" si="159"/>
        <v>5.4075995103259267</v>
      </c>
      <c r="BO29" s="1">
        <f t="shared" si="160"/>
        <v>4.9209155543965934</v>
      </c>
      <c r="BP29" s="1">
        <f t="shared" si="161"/>
        <v>4.4780331545009</v>
      </c>
      <c r="BQ29" s="1">
        <f t="shared" si="162"/>
        <v>4.075010170595819</v>
      </c>
      <c r="BR29" s="1">
        <f t="shared" si="163"/>
        <v>3.7082592552421954</v>
      </c>
    </row>
    <row r="30" spans="1:70" x14ac:dyDescent="0.2">
      <c r="A30" s="19">
        <v>0.1</v>
      </c>
      <c r="B30" s="2">
        <f>B25</f>
        <v>100</v>
      </c>
      <c r="C30" s="2">
        <f t="shared" ref="C30:D30" si="169">C25</f>
        <v>65</v>
      </c>
      <c r="D30" s="3">
        <f t="shared" si="169"/>
        <v>42.25</v>
      </c>
      <c r="E30" s="16">
        <f t="shared" si="106"/>
        <v>38.024999999999999</v>
      </c>
      <c r="F30" s="16">
        <f t="shared" si="107"/>
        <v>34.222499999999997</v>
      </c>
      <c r="G30" s="16">
        <f t="shared" si="108"/>
        <v>30.800249999999998</v>
      </c>
      <c r="H30" s="16">
        <f t="shared" si="109"/>
        <v>27.720224999999999</v>
      </c>
      <c r="I30" s="16">
        <f t="shared" si="110"/>
        <v>24.948202500000001</v>
      </c>
      <c r="J30" s="16">
        <f t="shared" si="111"/>
        <v>22.453382250000001</v>
      </c>
      <c r="K30" s="16">
        <f t="shared" si="112"/>
        <v>20.208044025</v>
      </c>
      <c r="L30" s="16">
        <f t="shared" si="113"/>
        <v>18.187239622500002</v>
      </c>
      <c r="M30" s="16">
        <f t="shared" si="114"/>
        <v>16.368515660250001</v>
      </c>
      <c r="N30" s="16">
        <f t="shared" si="115"/>
        <v>14.731664094225001</v>
      </c>
      <c r="O30" s="16">
        <f t="shared" si="116"/>
        <v>13.258497684802501</v>
      </c>
      <c r="P30" s="16">
        <f t="shared" si="117"/>
        <v>11.932647916322251</v>
      </c>
      <c r="Q30" s="16">
        <f t="shared" si="118"/>
        <v>10.739383124690026</v>
      </c>
      <c r="R30" s="16">
        <f t="shared" si="119"/>
        <v>9.6654448122210237</v>
      </c>
      <c r="S30" s="16">
        <f t="shared" si="120"/>
        <v>8.6989003309989208</v>
      </c>
      <c r="T30" s="16">
        <f t="shared" si="121"/>
        <v>7.8290102978990292</v>
      </c>
      <c r="U30" s="16">
        <f t="shared" si="122"/>
        <v>7.0461092681091264</v>
      </c>
      <c r="V30" s="16">
        <f t="shared" si="123"/>
        <v>6.3414983412982142</v>
      </c>
      <c r="Y30">
        <f t="shared" si="102"/>
        <v>0.1</v>
      </c>
      <c r="Z30" s="2">
        <f t="shared" si="89"/>
        <v>100</v>
      </c>
      <c r="AA30" s="3">
        <f t="shared" si="165"/>
        <v>44.999999999999993</v>
      </c>
      <c r="AB30" s="3">
        <f t="shared" si="166"/>
        <v>20.249999999999996</v>
      </c>
      <c r="AC30" s="1">
        <f t="shared" si="124"/>
        <v>18.224999999999998</v>
      </c>
      <c r="AD30" s="1">
        <f t="shared" si="125"/>
        <v>16.4025</v>
      </c>
      <c r="AE30" s="1">
        <f t="shared" si="126"/>
        <v>14.76225</v>
      </c>
      <c r="AF30" s="1">
        <f t="shared" si="127"/>
        <v>13.286025</v>
      </c>
      <c r="AG30" s="1">
        <f t="shared" si="128"/>
        <v>11.9574225</v>
      </c>
      <c r="AH30" s="1">
        <f t="shared" si="129"/>
        <v>10.76168025</v>
      </c>
      <c r="AI30" s="1">
        <f t="shared" si="130"/>
        <v>9.6855122250000001</v>
      </c>
      <c r="AJ30" s="1">
        <f t="shared" si="131"/>
        <v>8.7169610024999997</v>
      </c>
      <c r="AK30" s="1">
        <f t="shared" si="132"/>
        <v>7.8452649022500003</v>
      </c>
      <c r="AL30" s="1">
        <f t="shared" si="133"/>
        <v>7.0607384120250005</v>
      </c>
      <c r="AM30" s="1">
        <f t="shared" si="134"/>
        <v>6.3546645708225009</v>
      </c>
      <c r="AN30" s="1">
        <f t="shared" si="135"/>
        <v>5.7191981137402506</v>
      </c>
      <c r="AO30" s="1">
        <f t="shared" si="136"/>
        <v>5.1472783023662254</v>
      </c>
      <c r="AP30" s="1">
        <f t="shared" si="137"/>
        <v>4.6325504721296031</v>
      </c>
      <c r="AQ30" s="1">
        <f t="shared" si="138"/>
        <v>4.1692954249166432</v>
      </c>
      <c r="AR30" s="1">
        <f t="shared" si="139"/>
        <v>3.752365882424979</v>
      </c>
      <c r="AS30" s="1">
        <f t="shared" si="140"/>
        <v>3.3771292941824811</v>
      </c>
      <c r="AT30" s="1">
        <f t="shared" si="141"/>
        <v>3.0394163647642332</v>
      </c>
      <c r="AW30">
        <f t="shared" si="142"/>
        <v>0.1</v>
      </c>
      <c r="AX30" s="2">
        <f t="shared" si="143"/>
        <v>100</v>
      </c>
      <c r="AY30" s="2">
        <f t="shared" si="144"/>
        <v>44.999999999999993</v>
      </c>
      <c r="AZ30" s="2">
        <f t="shared" si="145"/>
        <v>20.249999999999996</v>
      </c>
      <c r="BA30" s="1">
        <f t="shared" si="146"/>
        <v>18.224999999999998</v>
      </c>
      <c r="BB30" s="1">
        <f t="shared" si="147"/>
        <v>16.4025</v>
      </c>
      <c r="BC30" s="1">
        <f t="shared" si="148"/>
        <v>14.76225</v>
      </c>
      <c r="BD30" s="1">
        <f t="shared" si="149"/>
        <v>13.286025</v>
      </c>
      <c r="BE30" s="1">
        <f t="shared" si="150"/>
        <v>11.9574225</v>
      </c>
      <c r="BF30" s="1">
        <f t="shared" si="151"/>
        <v>10.76168025</v>
      </c>
      <c r="BG30" s="1">
        <f t="shared" si="152"/>
        <v>9.6855122250000001</v>
      </c>
      <c r="BH30" s="1">
        <f t="shared" si="153"/>
        <v>8.7169610024999997</v>
      </c>
      <c r="BI30" s="1">
        <f t="shared" si="154"/>
        <v>7.8452649022500003</v>
      </c>
      <c r="BJ30" s="1">
        <f t="shared" si="155"/>
        <v>7.0607384120250005</v>
      </c>
      <c r="BK30" s="1">
        <f t="shared" si="156"/>
        <v>6.3546645708225009</v>
      </c>
      <c r="BL30" s="1">
        <f t="shared" si="157"/>
        <v>5.7191981137402506</v>
      </c>
      <c r="BM30" s="1">
        <f t="shared" si="158"/>
        <v>5.1472783023662254</v>
      </c>
      <c r="BN30" s="1">
        <f t="shared" si="159"/>
        <v>4.6325504721296031</v>
      </c>
      <c r="BO30" s="1">
        <f t="shared" si="160"/>
        <v>4.1692954249166432</v>
      </c>
      <c r="BP30" s="1">
        <f t="shared" si="161"/>
        <v>3.752365882424979</v>
      </c>
      <c r="BQ30" s="1">
        <f t="shared" si="162"/>
        <v>3.3771292941824811</v>
      </c>
      <c r="BR30" s="1">
        <f t="shared" si="163"/>
        <v>3.0394163647642332</v>
      </c>
    </row>
    <row r="31" spans="1:70" x14ac:dyDescent="0.2">
      <c r="A31">
        <v>0.11</v>
      </c>
      <c r="B31" s="2">
        <f>B25</f>
        <v>100</v>
      </c>
      <c r="C31" s="2">
        <f t="shared" ref="C31:D31" si="170">C25</f>
        <v>65</v>
      </c>
      <c r="D31" s="3">
        <f t="shared" si="170"/>
        <v>42.25</v>
      </c>
      <c r="E31" s="1">
        <f t="shared" si="106"/>
        <v>37.602499999999999</v>
      </c>
      <c r="F31" s="1">
        <f t="shared" si="107"/>
        <v>33.466225000000001</v>
      </c>
      <c r="G31" s="1">
        <f t="shared" si="108"/>
        <v>29.784940250000002</v>
      </c>
      <c r="H31" s="1">
        <f t="shared" si="109"/>
        <v>26.508596822500003</v>
      </c>
      <c r="I31" s="1">
        <f t="shared" si="110"/>
        <v>23.592651172025004</v>
      </c>
      <c r="J31" s="1">
        <f t="shared" si="111"/>
        <v>20.997459543102252</v>
      </c>
      <c r="K31" s="1">
        <f t="shared" si="112"/>
        <v>18.687738993361005</v>
      </c>
      <c r="L31" s="1">
        <f t="shared" si="113"/>
        <v>16.632087704091294</v>
      </c>
      <c r="M31" s="1">
        <f t="shared" si="114"/>
        <v>14.802558056641251</v>
      </c>
      <c r="N31" s="1">
        <f t="shared" si="115"/>
        <v>13.174276670410714</v>
      </c>
      <c r="O31" s="1">
        <f t="shared" si="116"/>
        <v>11.725106236665535</v>
      </c>
      <c r="P31" s="1">
        <f t="shared" si="117"/>
        <v>10.435344550632326</v>
      </c>
      <c r="Q31" s="1">
        <f t="shared" si="118"/>
        <v>9.2874566500627704</v>
      </c>
      <c r="R31" s="1">
        <f t="shared" si="119"/>
        <v>8.2658364185558657</v>
      </c>
      <c r="S31" s="1">
        <f t="shared" si="120"/>
        <v>7.3565944125147205</v>
      </c>
      <c r="T31" s="1">
        <f t="shared" si="121"/>
        <v>6.5473690271381013</v>
      </c>
      <c r="U31" s="1">
        <f t="shared" si="122"/>
        <v>5.8271584341529099</v>
      </c>
      <c r="V31" s="1">
        <f t="shared" si="123"/>
        <v>5.1861710063960897</v>
      </c>
      <c r="Y31">
        <f t="shared" si="102"/>
        <v>0.11</v>
      </c>
      <c r="Z31" s="2">
        <f t="shared" si="89"/>
        <v>100</v>
      </c>
      <c r="AA31" s="3">
        <f t="shared" si="165"/>
        <v>44.999999999999993</v>
      </c>
      <c r="AB31" s="3">
        <f t="shared" si="166"/>
        <v>20.249999999999996</v>
      </c>
      <c r="AC31" s="1">
        <f t="shared" si="124"/>
        <v>18.022499999999997</v>
      </c>
      <c r="AD31" s="1">
        <f t="shared" si="125"/>
        <v>16.040024999999996</v>
      </c>
      <c r="AE31" s="1">
        <f t="shared" si="126"/>
        <v>14.275622249999998</v>
      </c>
      <c r="AF31" s="1">
        <f t="shared" si="127"/>
        <v>12.705303802499998</v>
      </c>
      <c r="AG31" s="1">
        <f t="shared" si="128"/>
        <v>11.307720384224998</v>
      </c>
      <c r="AH31" s="1">
        <f t="shared" si="129"/>
        <v>10.063871141960249</v>
      </c>
      <c r="AI31" s="1">
        <f t="shared" si="130"/>
        <v>8.9568453163446211</v>
      </c>
      <c r="AJ31" s="1">
        <f t="shared" si="131"/>
        <v>7.971592331546713</v>
      </c>
      <c r="AK31" s="1">
        <f t="shared" si="132"/>
        <v>7.0947171750765747</v>
      </c>
      <c r="AL31" s="1">
        <f t="shared" si="133"/>
        <v>6.3142982858181513</v>
      </c>
      <c r="AM31" s="1">
        <f t="shared" si="134"/>
        <v>5.6197254743781544</v>
      </c>
      <c r="AN31" s="1">
        <f t="shared" si="135"/>
        <v>5.0015556721965577</v>
      </c>
      <c r="AO31" s="1">
        <f t="shared" si="136"/>
        <v>4.4513845482549366</v>
      </c>
      <c r="AP31" s="1">
        <f t="shared" si="137"/>
        <v>3.9617322479468937</v>
      </c>
      <c r="AQ31" s="1">
        <f t="shared" si="138"/>
        <v>3.5259417006727354</v>
      </c>
      <c r="AR31" s="1">
        <f t="shared" si="139"/>
        <v>3.1380881135987346</v>
      </c>
      <c r="AS31" s="1">
        <f t="shared" si="140"/>
        <v>2.792898421102874</v>
      </c>
      <c r="AT31" s="1">
        <f t="shared" si="141"/>
        <v>2.485679594781558</v>
      </c>
      <c r="AW31">
        <f t="shared" si="142"/>
        <v>0.11</v>
      </c>
      <c r="AX31" s="2">
        <f t="shared" si="143"/>
        <v>100</v>
      </c>
      <c r="AY31" s="2">
        <f t="shared" si="144"/>
        <v>44.999999999999993</v>
      </c>
      <c r="AZ31" s="2">
        <f t="shared" si="145"/>
        <v>20.249999999999996</v>
      </c>
      <c r="BA31" s="1">
        <f t="shared" si="146"/>
        <v>18.022499999999997</v>
      </c>
      <c r="BB31" s="1">
        <f t="shared" si="147"/>
        <v>16.040024999999996</v>
      </c>
      <c r="BC31" s="1">
        <f t="shared" si="148"/>
        <v>14.275622249999998</v>
      </c>
      <c r="BD31" s="1">
        <f t="shared" si="149"/>
        <v>12.705303802499998</v>
      </c>
      <c r="BE31" s="1">
        <f t="shared" si="150"/>
        <v>11.307720384224998</v>
      </c>
      <c r="BF31" s="1">
        <f t="shared" si="151"/>
        <v>10.063871141960249</v>
      </c>
      <c r="BG31" s="1">
        <f t="shared" si="152"/>
        <v>8.9568453163446211</v>
      </c>
      <c r="BH31" s="1">
        <f t="shared" si="153"/>
        <v>7.971592331546713</v>
      </c>
      <c r="BI31" s="1">
        <f t="shared" si="154"/>
        <v>7.0947171750765747</v>
      </c>
      <c r="BJ31" s="1">
        <f t="shared" si="155"/>
        <v>6.3142982858181513</v>
      </c>
      <c r="BK31" s="1">
        <f t="shared" si="156"/>
        <v>5.6197254743781544</v>
      </c>
      <c r="BL31" s="1">
        <f t="shared" si="157"/>
        <v>5.0015556721965577</v>
      </c>
      <c r="BM31" s="1">
        <f t="shared" si="158"/>
        <v>4.4513845482549366</v>
      </c>
      <c r="BN31" s="1">
        <f t="shared" si="159"/>
        <v>3.9617322479468937</v>
      </c>
      <c r="BO31" s="1">
        <f t="shared" si="160"/>
        <v>3.5259417006727354</v>
      </c>
      <c r="BP31" s="1">
        <f t="shared" si="161"/>
        <v>3.1380881135987346</v>
      </c>
      <c r="BQ31" s="1">
        <f t="shared" si="162"/>
        <v>2.792898421102874</v>
      </c>
      <c r="BR31" s="1">
        <f t="shared" si="163"/>
        <v>2.485679594781558</v>
      </c>
    </row>
    <row r="32" spans="1:70" x14ac:dyDescent="0.2">
      <c r="A32">
        <v>0.12</v>
      </c>
      <c r="B32" s="2">
        <f>B25</f>
        <v>100</v>
      </c>
      <c r="C32" s="2">
        <f t="shared" ref="C32:D32" si="171">C25</f>
        <v>65</v>
      </c>
      <c r="D32" s="3">
        <f t="shared" si="171"/>
        <v>42.25</v>
      </c>
      <c r="E32" s="1">
        <f t="shared" si="106"/>
        <v>37.18</v>
      </c>
      <c r="F32" s="1">
        <f t="shared" si="107"/>
        <v>32.718400000000003</v>
      </c>
      <c r="G32" s="1">
        <f t="shared" si="108"/>
        <v>28.792192000000004</v>
      </c>
      <c r="H32" s="1">
        <f t="shared" si="109"/>
        <v>25.337128960000005</v>
      </c>
      <c r="I32" s="1">
        <f t="shared" si="110"/>
        <v>22.296673484800003</v>
      </c>
      <c r="J32" s="1">
        <f t="shared" si="111"/>
        <v>19.621072666624002</v>
      </c>
      <c r="K32" s="1">
        <f t="shared" si="112"/>
        <v>17.26654394662912</v>
      </c>
      <c r="L32" s="1">
        <f t="shared" si="113"/>
        <v>15.194558673033626</v>
      </c>
      <c r="M32" s="1">
        <f t="shared" si="114"/>
        <v>13.37121163226959</v>
      </c>
      <c r="N32" s="1">
        <f t="shared" si="115"/>
        <v>11.76666623639724</v>
      </c>
      <c r="O32" s="1">
        <f t="shared" si="116"/>
        <v>10.354666288029572</v>
      </c>
      <c r="P32" s="1">
        <f t="shared" si="117"/>
        <v>9.1121063334660235</v>
      </c>
      <c r="Q32" s="1">
        <f t="shared" si="118"/>
        <v>8.0186535734501003</v>
      </c>
      <c r="R32" s="1">
        <f t="shared" si="119"/>
        <v>7.0564151446360883</v>
      </c>
      <c r="S32" s="1">
        <f t="shared" si="120"/>
        <v>6.209645327279758</v>
      </c>
      <c r="T32" s="1">
        <f t="shared" si="121"/>
        <v>5.4644878880061869</v>
      </c>
      <c r="U32" s="1">
        <f t="shared" si="122"/>
        <v>4.8087493414454441</v>
      </c>
      <c r="V32" s="1">
        <f t="shared" si="123"/>
        <v>4.2316994204719904</v>
      </c>
      <c r="Y32">
        <f t="shared" si="102"/>
        <v>0.12</v>
      </c>
      <c r="Z32" s="2">
        <f t="shared" si="89"/>
        <v>100</v>
      </c>
      <c r="AA32" s="3">
        <f t="shared" si="165"/>
        <v>44.999999999999993</v>
      </c>
      <c r="AB32" s="3">
        <f t="shared" si="166"/>
        <v>20.249999999999996</v>
      </c>
      <c r="AC32" s="1">
        <f t="shared" si="124"/>
        <v>17.819999999999997</v>
      </c>
      <c r="AD32" s="1">
        <f t="shared" si="125"/>
        <v>15.681599999999998</v>
      </c>
      <c r="AE32" s="1">
        <f t="shared" si="126"/>
        <v>13.799807999999999</v>
      </c>
      <c r="AF32" s="1">
        <f t="shared" si="127"/>
        <v>12.143831039999998</v>
      </c>
      <c r="AG32" s="1">
        <f t="shared" si="128"/>
        <v>10.686571315199998</v>
      </c>
      <c r="AH32" s="1">
        <f t="shared" si="129"/>
        <v>9.4041827573759988</v>
      </c>
      <c r="AI32" s="1">
        <f t="shared" si="130"/>
        <v>8.2756808264908788</v>
      </c>
      <c r="AJ32" s="1">
        <f t="shared" si="131"/>
        <v>7.2825991273119737</v>
      </c>
      <c r="AK32" s="1">
        <f t="shared" si="132"/>
        <v>6.4086872320345369</v>
      </c>
      <c r="AL32" s="1">
        <f t="shared" si="133"/>
        <v>5.6396447641903924</v>
      </c>
      <c r="AM32" s="1">
        <f t="shared" si="134"/>
        <v>4.962887392487545</v>
      </c>
      <c r="AN32" s="1">
        <f t="shared" si="135"/>
        <v>4.3673409053890397</v>
      </c>
      <c r="AO32" s="1">
        <f t="shared" si="136"/>
        <v>3.8432599967423551</v>
      </c>
      <c r="AP32" s="1">
        <f t="shared" si="137"/>
        <v>3.3820687971332726</v>
      </c>
      <c r="AQ32" s="1">
        <f t="shared" si="138"/>
        <v>2.97622054147728</v>
      </c>
      <c r="AR32" s="1">
        <f t="shared" si="139"/>
        <v>2.6190740765000062</v>
      </c>
      <c r="AS32" s="1">
        <f t="shared" si="140"/>
        <v>2.3047851873200056</v>
      </c>
      <c r="AT32" s="1">
        <f t="shared" si="141"/>
        <v>2.0282109648416049</v>
      </c>
      <c r="AW32">
        <f t="shared" si="142"/>
        <v>0.12</v>
      </c>
      <c r="AX32" s="2">
        <f t="shared" si="143"/>
        <v>100</v>
      </c>
      <c r="AY32" s="2">
        <f t="shared" si="144"/>
        <v>44.999999999999993</v>
      </c>
      <c r="AZ32" s="2">
        <f t="shared" si="145"/>
        <v>20.249999999999996</v>
      </c>
      <c r="BA32" s="1">
        <f t="shared" si="146"/>
        <v>17.819999999999997</v>
      </c>
      <c r="BB32" s="1">
        <f t="shared" si="147"/>
        <v>15.681599999999998</v>
      </c>
      <c r="BC32" s="1">
        <f t="shared" si="148"/>
        <v>13.799807999999999</v>
      </c>
      <c r="BD32" s="1">
        <f t="shared" si="149"/>
        <v>12.143831039999998</v>
      </c>
      <c r="BE32" s="1">
        <f t="shared" si="150"/>
        <v>10.686571315199998</v>
      </c>
      <c r="BF32" s="1">
        <f t="shared" si="151"/>
        <v>9.4041827573759988</v>
      </c>
      <c r="BG32" s="1">
        <f t="shared" si="152"/>
        <v>8.2756808264908788</v>
      </c>
      <c r="BH32" s="1">
        <f t="shared" si="153"/>
        <v>7.2825991273119737</v>
      </c>
      <c r="BI32" s="1">
        <f t="shared" si="154"/>
        <v>6.4086872320345369</v>
      </c>
      <c r="BJ32" s="1">
        <f t="shared" si="155"/>
        <v>5.6396447641903924</v>
      </c>
      <c r="BK32" s="1">
        <f t="shared" si="156"/>
        <v>4.962887392487545</v>
      </c>
      <c r="BL32" s="1">
        <f t="shared" si="157"/>
        <v>4.3673409053890397</v>
      </c>
      <c r="BM32" s="1">
        <f t="shared" si="158"/>
        <v>3.8432599967423551</v>
      </c>
      <c r="BN32" s="1">
        <f t="shared" si="159"/>
        <v>3.3820687971332726</v>
      </c>
      <c r="BO32" s="1">
        <f t="shared" si="160"/>
        <v>2.97622054147728</v>
      </c>
      <c r="BP32" s="1">
        <f t="shared" si="161"/>
        <v>2.6190740765000062</v>
      </c>
      <c r="BQ32" s="1">
        <f t="shared" si="162"/>
        <v>2.3047851873200056</v>
      </c>
      <c r="BR32" s="1">
        <f t="shared" si="163"/>
        <v>2.0282109648416049</v>
      </c>
    </row>
    <row r="34" spans="1:70" x14ac:dyDescent="0.2">
      <c r="A34" t="s">
        <v>29</v>
      </c>
    </row>
    <row r="35" spans="1:70" x14ac:dyDescent="0.2">
      <c r="A35" t="s">
        <v>25</v>
      </c>
    </row>
    <row r="36" spans="1:70" x14ac:dyDescent="0.2">
      <c r="A36" t="s">
        <v>30</v>
      </c>
    </row>
    <row r="37" spans="1:70" x14ac:dyDescent="0.2">
      <c r="B37" s="34" t="s">
        <v>1</v>
      </c>
      <c r="C37" s="34"/>
      <c r="D37" s="34"/>
      <c r="E37" s="34"/>
      <c r="F37" s="34"/>
      <c r="G37" s="34"/>
      <c r="H37" s="34"/>
      <c r="I37" s="34"/>
      <c r="J37" s="34"/>
      <c r="K37" s="34"/>
      <c r="L37" s="34"/>
      <c r="M37" s="34"/>
      <c r="N37" s="34"/>
      <c r="O37" s="34"/>
      <c r="P37" s="34"/>
      <c r="Q37" s="34"/>
      <c r="R37" s="34"/>
      <c r="S37" s="34"/>
      <c r="T37" s="34"/>
      <c r="U37" s="34"/>
      <c r="V37" s="34"/>
    </row>
    <row r="38" spans="1:70" x14ac:dyDescent="0.2">
      <c r="A38" t="s">
        <v>47</v>
      </c>
      <c r="B38">
        <v>0</v>
      </c>
      <c r="C38">
        <f>B38+1</f>
        <v>1</v>
      </c>
      <c r="D38">
        <f t="shared" ref="D38" si="172">C38+1</f>
        <v>2</v>
      </c>
      <c r="E38">
        <f t="shared" ref="E38" si="173">D38+1</f>
        <v>3</v>
      </c>
      <c r="F38">
        <f t="shared" ref="F38" si="174">E38+1</f>
        <v>4</v>
      </c>
      <c r="G38">
        <f t="shared" ref="G38" si="175">F38+1</f>
        <v>5</v>
      </c>
      <c r="H38">
        <f t="shared" ref="H38" si="176">G38+1</f>
        <v>6</v>
      </c>
      <c r="I38">
        <f t="shared" ref="I38" si="177">H38+1</f>
        <v>7</v>
      </c>
      <c r="J38">
        <f t="shared" ref="J38" si="178">I38+1</f>
        <v>8</v>
      </c>
      <c r="K38">
        <f t="shared" ref="K38" si="179">J38+1</f>
        <v>9</v>
      </c>
      <c r="L38">
        <f t="shared" ref="L38" si="180">K38+1</f>
        <v>10</v>
      </c>
      <c r="M38">
        <f t="shared" ref="M38" si="181">L38+1</f>
        <v>11</v>
      </c>
      <c r="N38">
        <f t="shared" ref="N38" si="182">M38+1</f>
        <v>12</v>
      </c>
      <c r="O38">
        <f t="shared" ref="O38" si="183">N38+1</f>
        <v>13</v>
      </c>
      <c r="P38">
        <f t="shared" ref="P38" si="184">O38+1</f>
        <v>14</v>
      </c>
      <c r="Q38">
        <f t="shared" ref="Q38" si="185">P38+1</f>
        <v>15</v>
      </c>
      <c r="R38">
        <f t="shared" ref="R38" si="186">Q38+1</f>
        <v>16</v>
      </c>
      <c r="S38">
        <f t="shared" ref="S38" si="187">R38+1</f>
        <v>17</v>
      </c>
      <c r="T38">
        <f t="shared" ref="T38" si="188">S38+1</f>
        <v>18</v>
      </c>
      <c r="U38">
        <f t="shared" ref="U38" si="189">T38+1</f>
        <v>19</v>
      </c>
      <c r="V38">
        <f t="shared" ref="V38" si="190">U38+1</f>
        <v>20</v>
      </c>
      <c r="Y38" t="s">
        <v>49</v>
      </c>
      <c r="Z38">
        <f t="shared" ref="Z38:Z47" si="191">B38</f>
        <v>0</v>
      </c>
      <c r="AA38">
        <f t="shared" ref="AA38" si="192">C38</f>
        <v>1</v>
      </c>
      <c r="AB38">
        <f t="shared" ref="AB38:AT38" si="193">D38</f>
        <v>2</v>
      </c>
      <c r="AC38">
        <f t="shared" si="193"/>
        <v>3</v>
      </c>
      <c r="AD38">
        <f t="shared" si="193"/>
        <v>4</v>
      </c>
      <c r="AE38">
        <f t="shared" si="193"/>
        <v>5</v>
      </c>
      <c r="AF38">
        <f t="shared" si="193"/>
        <v>6</v>
      </c>
      <c r="AG38">
        <f t="shared" si="193"/>
        <v>7</v>
      </c>
      <c r="AH38">
        <f t="shared" si="193"/>
        <v>8</v>
      </c>
      <c r="AI38">
        <f t="shared" si="193"/>
        <v>9</v>
      </c>
      <c r="AJ38">
        <f t="shared" si="193"/>
        <v>10</v>
      </c>
      <c r="AK38">
        <f t="shared" si="193"/>
        <v>11</v>
      </c>
      <c r="AL38">
        <f t="shared" si="193"/>
        <v>12</v>
      </c>
      <c r="AM38">
        <f t="shared" si="193"/>
        <v>13</v>
      </c>
      <c r="AN38">
        <f t="shared" si="193"/>
        <v>14</v>
      </c>
      <c r="AO38">
        <f t="shared" si="193"/>
        <v>15</v>
      </c>
      <c r="AP38">
        <f t="shared" si="193"/>
        <v>16</v>
      </c>
      <c r="AQ38">
        <f t="shared" si="193"/>
        <v>17</v>
      </c>
      <c r="AR38">
        <f t="shared" si="193"/>
        <v>18</v>
      </c>
      <c r="AS38">
        <f t="shared" si="193"/>
        <v>19</v>
      </c>
      <c r="AT38">
        <f t="shared" si="193"/>
        <v>20</v>
      </c>
      <c r="AW38" t="str">
        <f t="shared" ref="AW38:BR38" si="194">Y38</f>
        <v>base +1</v>
      </c>
      <c r="AX38">
        <f t="shared" si="194"/>
        <v>0</v>
      </c>
      <c r="AY38">
        <f t="shared" si="194"/>
        <v>1</v>
      </c>
      <c r="AZ38">
        <f t="shared" si="194"/>
        <v>2</v>
      </c>
      <c r="BA38">
        <f t="shared" si="194"/>
        <v>3</v>
      </c>
      <c r="BB38">
        <f t="shared" si="194"/>
        <v>4</v>
      </c>
      <c r="BC38">
        <f t="shared" si="194"/>
        <v>5</v>
      </c>
      <c r="BD38">
        <f t="shared" si="194"/>
        <v>6</v>
      </c>
      <c r="BE38">
        <f t="shared" si="194"/>
        <v>7</v>
      </c>
      <c r="BF38">
        <f t="shared" si="194"/>
        <v>8</v>
      </c>
      <c r="BG38">
        <f t="shared" si="194"/>
        <v>9</v>
      </c>
      <c r="BH38">
        <f t="shared" si="194"/>
        <v>10</v>
      </c>
      <c r="BI38">
        <f t="shared" si="194"/>
        <v>11</v>
      </c>
      <c r="BJ38">
        <f t="shared" si="194"/>
        <v>12</v>
      </c>
      <c r="BK38">
        <f t="shared" si="194"/>
        <v>13</v>
      </c>
      <c r="BL38">
        <f t="shared" si="194"/>
        <v>14</v>
      </c>
      <c r="BM38">
        <f t="shared" si="194"/>
        <v>15</v>
      </c>
      <c r="BN38">
        <f t="shared" si="194"/>
        <v>16</v>
      </c>
      <c r="BO38">
        <f t="shared" si="194"/>
        <v>17</v>
      </c>
      <c r="BP38">
        <f t="shared" si="194"/>
        <v>18</v>
      </c>
      <c r="BQ38">
        <f t="shared" si="194"/>
        <v>19</v>
      </c>
      <c r="BR38">
        <f t="shared" si="194"/>
        <v>20</v>
      </c>
    </row>
    <row r="39" spans="1:70" x14ac:dyDescent="0.2">
      <c r="A39" t="s">
        <v>6</v>
      </c>
      <c r="B39">
        <v>100</v>
      </c>
      <c r="Y39" t="str">
        <f t="shared" ref="Y39:Y47" si="195">A39</f>
        <v>M3 value</v>
      </c>
      <c r="Z39">
        <f t="shared" si="191"/>
        <v>100</v>
      </c>
      <c r="AX39">
        <v>100</v>
      </c>
    </row>
    <row r="40" spans="1:70" x14ac:dyDescent="0.2">
      <c r="A40">
        <v>0.4</v>
      </c>
      <c r="B40" s="2">
        <f>B25</f>
        <v>100</v>
      </c>
      <c r="C40" s="3">
        <f>C25</f>
        <v>65</v>
      </c>
      <c r="D40" s="3">
        <f t="shared" ref="D40:M40" si="196">D25</f>
        <v>42.25</v>
      </c>
      <c r="E40" s="4">
        <f t="shared" si="196"/>
        <v>40.137499999999996</v>
      </c>
      <c r="F40" s="4">
        <f t="shared" si="196"/>
        <v>38.130624999999995</v>
      </c>
      <c r="G40" s="4">
        <f t="shared" si="196"/>
        <v>36.224093749999994</v>
      </c>
      <c r="H40" s="4">
        <f t="shared" si="196"/>
        <v>34.412889062499993</v>
      </c>
      <c r="I40" s="4">
        <f t="shared" si="196"/>
        <v>32.692244609374988</v>
      </c>
      <c r="J40" s="4">
        <f t="shared" si="196"/>
        <v>31.057632378906238</v>
      </c>
      <c r="K40" s="4">
        <f t="shared" si="196"/>
        <v>29.504750759960924</v>
      </c>
      <c r="L40" s="4">
        <f t="shared" si="196"/>
        <v>28.029513221962876</v>
      </c>
      <c r="M40" s="4">
        <f t="shared" si="196"/>
        <v>26.62803756086473</v>
      </c>
      <c r="N40" s="1">
        <f>M40*(1-A40)</f>
        <v>15.976822536518837</v>
      </c>
      <c r="O40" s="16">
        <f t="shared" ref="O40" si="197">N40*(1-A40)</f>
        <v>9.5860935219113017</v>
      </c>
      <c r="P40" s="16">
        <f>O40*(1-A40)</f>
        <v>5.7516561131467805</v>
      </c>
      <c r="Q40" s="1">
        <f>P40*(1-A40)</f>
        <v>3.4509936678880684</v>
      </c>
      <c r="R40" s="1">
        <f>Q40*(1-A40)</f>
        <v>2.0705962007328411</v>
      </c>
      <c r="S40" s="1">
        <f>R40*(1-A40)</f>
        <v>1.2423577204397047</v>
      </c>
      <c r="T40" s="1">
        <f>S40*(1-A40)</f>
        <v>0.74541463226382276</v>
      </c>
      <c r="U40" s="1">
        <f>T40*(1-A40)</f>
        <v>0.44724877935829366</v>
      </c>
      <c r="V40" s="1">
        <f>U40*(1-A40)</f>
        <v>0.26834926761497618</v>
      </c>
      <c r="Y40">
        <f t="shared" si="195"/>
        <v>0.4</v>
      </c>
      <c r="Z40" s="2">
        <f t="shared" si="191"/>
        <v>100</v>
      </c>
      <c r="AA40" s="3">
        <f>AA25</f>
        <v>44.999999999999993</v>
      </c>
      <c r="AB40" s="3">
        <f>AB25</f>
        <v>20.249999999999996</v>
      </c>
      <c r="AC40" s="22">
        <f>AC25</f>
        <v>19.237499999999997</v>
      </c>
      <c r="AD40" s="22">
        <f t="shared" ref="AD40:AK40" si="198">AD25</f>
        <v>18.275624999999998</v>
      </c>
      <c r="AE40" s="22">
        <f t="shared" si="198"/>
        <v>17.361843749999998</v>
      </c>
      <c r="AF40" s="22">
        <f t="shared" si="198"/>
        <v>16.493751562499998</v>
      </c>
      <c r="AG40" s="22">
        <f t="shared" si="198"/>
        <v>15.669063984374997</v>
      </c>
      <c r="AH40" s="22">
        <f t="shared" si="198"/>
        <v>14.885610785156247</v>
      </c>
      <c r="AI40" s="22">
        <f t="shared" si="198"/>
        <v>14.141330245898434</v>
      </c>
      <c r="AJ40" s="22">
        <f t="shared" si="198"/>
        <v>13.434263733603512</v>
      </c>
      <c r="AK40" s="22">
        <f t="shared" si="198"/>
        <v>12.762550546923336</v>
      </c>
      <c r="AL40" s="1">
        <f>AK40*(1-Y40)</f>
        <v>7.6575303281540013</v>
      </c>
      <c r="AM40" s="1">
        <f>AL40*(1-Y40)</f>
        <v>4.5945181968924009</v>
      </c>
      <c r="AN40" s="1">
        <f>AM40*(1-Y40)</f>
        <v>2.7567109181354406</v>
      </c>
      <c r="AO40" s="1">
        <f>AN40*(1-Y40)</f>
        <v>1.6540265508812644</v>
      </c>
      <c r="AP40" s="1">
        <f>AO40*(1-Y40)</f>
        <v>0.99241593052875854</v>
      </c>
      <c r="AQ40" s="1">
        <f>AP40*(1-Y40)</f>
        <v>0.5954495583172551</v>
      </c>
      <c r="AR40" s="1">
        <f>AQ40*(1-Y40)</f>
        <v>0.35726973499035303</v>
      </c>
      <c r="AS40" s="1">
        <f>AR40*(1-Y40)</f>
        <v>0.21436184099421182</v>
      </c>
      <c r="AT40" s="1">
        <f>AS40*(1-Y40)</f>
        <v>0.12861710459652709</v>
      </c>
      <c r="AW40">
        <f t="shared" ref="AW40:AW47" si="199">Y40</f>
        <v>0.4</v>
      </c>
      <c r="AX40" s="2">
        <f t="shared" ref="AX40:AX47" si="200">Z40</f>
        <v>100</v>
      </c>
      <c r="AY40" s="3">
        <f t="shared" ref="AY40:AY47" si="201">AA40</f>
        <v>44.999999999999993</v>
      </c>
      <c r="AZ40" s="3">
        <f t="shared" ref="AZ40:AZ47" si="202">AB40</f>
        <v>20.249999999999996</v>
      </c>
      <c r="BA40" s="22">
        <f t="shared" ref="BA40:BA47" si="203">AC40</f>
        <v>19.237499999999997</v>
      </c>
      <c r="BB40" s="22">
        <f t="shared" ref="BB40:BB47" si="204">AD40</f>
        <v>18.275624999999998</v>
      </c>
      <c r="BC40" s="22">
        <f t="shared" ref="BC40:BC47" si="205">AE40</f>
        <v>17.361843749999998</v>
      </c>
      <c r="BD40" s="22">
        <f t="shared" ref="BD40:BD47" si="206">AF40</f>
        <v>16.493751562499998</v>
      </c>
      <c r="BE40" s="22">
        <f t="shared" ref="BE40:BE47" si="207">AG40</f>
        <v>15.669063984374997</v>
      </c>
      <c r="BF40" s="22">
        <f t="shared" ref="BF40:BF47" si="208">AH40</f>
        <v>14.885610785156247</v>
      </c>
      <c r="BG40" s="1">
        <f>BF40*(1-AW40)</f>
        <v>8.9313664710937477</v>
      </c>
      <c r="BH40" s="1">
        <f>BG40*(1-AW40)</f>
        <v>5.3588198826562481</v>
      </c>
      <c r="BI40" s="1">
        <f>BH40*(1-AW40)</f>
        <v>3.2152919295937488</v>
      </c>
      <c r="BJ40" s="1">
        <f>BI40*(1-AW40)</f>
        <v>1.9291751577562493</v>
      </c>
      <c r="BK40" s="1">
        <f>BJ40*(1-AW40)</f>
        <v>1.1575050946537495</v>
      </c>
      <c r="BL40" s="1">
        <f>BK40*(1-AW40)</f>
        <v>0.69450305679224966</v>
      </c>
      <c r="BM40" s="1">
        <f>BL40*(1-AW40)</f>
        <v>0.41670183407534978</v>
      </c>
      <c r="BN40" s="1">
        <f>BM40*(1-AW40)</f>
        <v>0.25002110044520987</v>
      </c>
      <c r="BO40" s="1">
        <f>BN40*(1-AW40)</f>
        <v>0.15001266026712592</v>
      </c>
      <c r="BP40" s="1">
        <f>BO40*(1-AW40)</f>
        <v>9.0007596160275552E-2</v>
      </c>
      <c r="BQ40" s="1">
        <f>BP40*(1-AW40)</f>
        <v>5.4004557696165328E-2</v>
      </c>
      <c r="BR40" s="1">
        <f>BQ40*(1-AW40)</f>
        <v>3.2402734617699193E-2</v>
      </c>
    </row>
    <row r="41" spans="1:70" x14ac:dyDescent="0.2">
      <c r="A41">
        <v>0.4</v>
      </c>
      <c r="B41" s="2">
        <f t="shared" ref="B41:B47" si="209">B26</f>
        <v>100</v>
      </c>
      <c r="C41" s="3">
        <f t="shared" ref="C41:M41" si="210">C26</f>
        <v>65</v>
      </c>
      <c r="D41" s="3">
        <f t="shared" si="210"/>
        <v>42.25</v>
      </c>
      <c r="E41" s="4">
        <f t="shared" si="210"/>
        <v>39.714999999999996</v>
      </c>
      <c r="F41" s="4">
        <f t="shared" si="210"/>
        <v>37.332099999999997</v>
      </c>
      <c r="G41" s="4">
        <f t="shared" si="210"/>
        <v>35.092173999999993</v>
      </c>
      <c r="H41" s="4">
        <f t="shared" si="210"/>
        <v>32.98664355999999</v>
      </c>
      <c r="I41" s="4">
        <f t="shared" si="210"/>
        <v>31.007444946399989</v>
      </c>
      <c r="J41" s="4">
        <f t="shared" si="210"/>
        <v>29.146998249615987</v>
      </c>
      <c r="K41" s="4">
        <f t="shared" si="210"/>
        <v>27.398178354639025</v>
      </c>
      <c r="L41" s="4">
        <f t="shared" si="210"/>
        <v>25.754287653360681</v>
      </c>
      <c r="M41" s="4">
        <f t="shared" si="210"/>
        <v>24.20903039415904</v>
      </c>
      <c r="N41" s="16">
        <f t="shared" ref="N41:N47" si="211">M41*(1-A41)</f>
        <v>14.525418236495423</v>
      </c>
      <c r="O41" s="16">
        <f t="shared" ref="O41:O47" si="212">N41*(1-A41)</f>
        <v>8.7152509418972528</v>
      </c>
      <c r="P41" s="16">
        <f t="shared" ref="P41:P47" si="213">O41*(1-A41)</f>
        <v>5.2291505651383519</v>
      </c>
      <c r="Q41" s="1">
        <f t="shared" ref="Q41:Q47" si="214">P41*(1-A41)</f>
        <v>3.1374903390830111</v>
      </c>
      <c r="R41" s="1">
        <f t="shared" ref="R41:R47" si="215">Q41*(1-A41)</f>
        <v>1.8824942034498067</v>
      </c>
      <c r="S41" s="1">
        <f t="shared" ref="S41:S47" si="216">R41*(1-A41)</f>
        <v>1.129496522069884</v>
      </c>
      <c r="T41" s="1">
        <f t="shared" ref="T41:T47" si="217">S41*(1-A41)</f>
        <v>0.67769791324193041</v>
      </c>
      <c r="U41" s="1">
        <f t="shared" ref="U41:U47" si="218">T41*(1-A41)</f>
        <v>0.40661874794515823</v>
      </c>
      <c r="V41" s="1">
        <f t="shared" ref="V41:V47" si="219">U41*(1-A41)</f>
        <v>0.24397124876709492</v>
      </c>
      <c r="Y41">
        <f t="shared" si="195"/>
        <v>0.4</v>
      </c>
      <c r="Z41" s="2">
        <f t="shared" si="191"/>
        <v>100</v>
      </c>
      <c r="AA41" s="3">
        <f t="shared" ref="AA41:AK41" si="220">AA26</f>
        <v>44.999999999999993</v>
      </c>
      <c r="AB41" s="3">
        <f t="shared" si="220"/>
        <v>20.249999999999996</v>
      </c>
      <c r="AC41" s="22">
        <f t="shared" si="220"/>
        <v>19.034999999999997</v>
      </c>
      <c r="AD41" s="22">
        <f t="shared" si="220"/>
        <v>17.892899999999997</v>
      </c>
      <c r="AE41" s="22">
        <f t="shared" si="220"/>
        <v>16.819325999999997</v>
      </c>
      <c r="AF41" s="22">
        <f t="shared" si="220"/>
        <v>15.810166439999996</v>
      </c>
      <c r="AG41" s="22">
        <f t="shared" si="220"/>
        <v>14.861556453599995</v>
      </c>
      <c r="AH41" s="22">
        <f t="shared" si="220"/>
        <v>13.969863066383995</v>
      </c>
      <c r="AI41" s="22">
        <f t="shared" si="220"/>
        <v>13.131671282400955</v>
      </c>
      <c r="AJ41" s="22">
        <f t="shared" si="220"/>
        <v>12.343771005456897</v>
      </c>
      <c r="AK41" s="22">
        <f t="shared" si="220"/>
        <v>11.603144745129484</v>
      </c>
      <c r="AL41" s="1">
        <f t="shared" ref="AL41:AL47" si="221">AK41*(1-Y41)</f>
        <v>6.9618868470776905</v>
      </c>
      <c r="AM41" s="1">
        <f t="shared" ref="AM41:AM47" si="222">AL41*(1-Y41)</f>
        <v>4.1771321082466137</v>
      </c>
      <c r="AN41" s="1">
        <f t="shared" ref="AN41:AN47" si="223">AM41*(1-Y41)</f>
        <v>2.5062792649479682</v>
      </c>
      <c r="AO41" s="1">
        <f t="shared" ref="AO41:AO47" si="224">AN41*(1-Y41)</f>
        <v>1.5037675589687809</v>
      </c>
      <c r="AP41" s="1">
        <f t="shared" ref="AP41:AP47" si="225">AO41*(1-Y41)</f>
        <v>0.90226053538126849</v>
      </c>
      <c r="AQ41" s="1">
        <f t="shared" ref="AQ41:AQ47" si="226">AP41*(1-Y41)</f>
        <v>0.54135632122876109</v>
      </c>
      <c r="AR41" s="1">
        <f t="shared" ref="AR41:AR47" si="227">AQ41*(1-Y41)</f>
        <v>0.32481379273725663</v>
      </c>
      <c r="AS41" s="1">
        <f t="shared" ref="AS41:AS47" si="228">AR41*(1-Y41)</f>
        <v>0.19488827564235398</v>
      </c>
      <c r="AT41" s="1">
        <f t="shared" ref="AT41:AT47" si="229">AS41*(1-Y41)</f>
        <v>0.11693296538541238</v>
      </c>
      <c r="AW41">
        <f t="shared" si="199"/>
        <v>0.4</v>
      </c>
      <c r="AX41" s="2">
        <f t="shared" si="200"/>
        <v>100</v>
      </c>
      <c r="AY41" s="3">
        <f t="shared" si="201"/>
        <v>44.999999999999993</v>
      </c>
      <c r="AZ41" s="3">
        <f t="shared" si="202"/>
        <v>20.249999999999996</v>
      </c>
      <c r="BA41" s="22">
        <f t="shared" si="203"/>
        <v>19.034999999999997</v>
      </c>
      <c r="BB41" s="22">
        <f t="shared" si="204"/>
        <v>17.892899999999997</v>
      </c>
      <c r="BC41" s="22">
        <f t="shared" si="205"/>
        <v>16.819325999999997</v>
      </c>
      <c r="BD41" s="22">
        <f t="shared" si="206"/>
        <v>15.810166439999996</v>
      </c>
      <c r="BE41" s="22">
        <f t="shared" si="207"/>
        <v>14.861556453599995</v>
      </c>
      <c r="BF41" s="22">
        <f t="shared" si="208"/>
        <v>13.969863066383995</v>
      </c>
      <c r="BG41" s="1">
        <f t="shared" ref="BG41:BG47" si="230">BF41*(1-AW41)</f>
        <v>8.3819178398303968</v>
      </c>
      <c r="BH41" s="1">
        <f t="shared" ref="BH41:BH47" si="231">BG41*(1-AW41)</f>
        <v>5.0291507038982379</v>
      </c>
      <c r="BI41" s="1">
        <f t="shared" ref="BI41:BI47" si="232">BH41*(1-AW41)</f>
        <v>3.0174904223389425</v>
      </c>
      <c r="BJ41" s="1">
        <f t="shared" ref="BJ41:BJ47" si="233">BI41*(1-AW41)</f>
        <v>1.8104942534033654</v>
      </c>
      <c r="BK41" s="1">
        <f t="shared" ref="BK41:BK47" si="234">BJ41*(1-AW41)</f>
        <v>1.0862965520420191</v>
      </c>
      <c r="BL41" s="1">
        <f t="shared" ref="BL41:BL47" si="235">BK41*(1-AW41)</f>
        <v>0.65177793122521144</v>
      </c>
      <c r="BM41" s="1">
        <f t="shared" ref="BM41:BM47" si="236">BL41*(1-AW41)</f>
        <v>0.39106675873512686</v>
      </c>
      <c r="BN41" s="1">
        <f t="shared" ref="BN41:BN47" si="237">BM41*(1-AW41)</f>
        <v>0.23464005524107612</v>
      </c>
      <c r="BO41" s="1">
        <f t="shared" ref="BO41:BO47" si="238">BN41*(1-AW41)</f>
        <v>0.14078403314464566</v>
      </c>
      <c r="BP41" s="1">
        <f t="shared" ref="BP41:BP47" si="239">BO41*(1-AW41)</f>
        <v>8.4470419886787398E-2</v>
      </c>
      <c r="BQ41" s="1">
        <f t="shared" ref="BQ41:BQ47" si="240">BP41*(1-AW41)</f>
        <v>5.0682251932072438E-2</v>
      </c>
      <c r="BR41" s="1">
        <f t="shared" ref="BR41:BR47" si="241">BQ41*(1-AW41)</f>
        <v>3.040935115924346E-2</v>
      </c>
    </row>
    <row r="42" spans="1:70" x14ac:dyDescent="0.2">
      <c r="A42">
        <v>0.4</v>
      </c>
      <c r="B42" s="2">
        <f t="shared" si="209"/>
        <v>100</v>
      </c>
      <c r="C42" s="3">
        <f t="shared" ref="C42:M42" si="242">C27</f>
        <v>65</v>
      </c>
      <c r="D42" s="3">
        <f t="shared" si="242"/>
        <v>42.25</v>
      </c>
      <c r="E42" s="4">
        <f t="shared" si="242"/>
        <v>39.292499999999997</v>
      </c>
      <c r="F42" s="4">
        <f t="shared" si="242"/>
        <v>36.542024999999995</v>
      </c>
      <c r="G42" s="4">
        <f t="shared" si="242"/>
        <v>33.984083249999991</v>
      </c>
      <c r="H42" s="4">
        <f t="shared" si="242"/>
        <v>31.605197422499987</v>
      </c>
      <c r="I42" s="4">
        <f t="shared" si="242"/>
        <v>29.392833602924988</v>
      </c>
      <c r="J42" s="4">
        <f t="shared" si="242"/>
        <v>27.335335250720238</v>
      </c>
      <c r="K42" s="4">
        <f t="shared" si="242"/>
        <v>25.42186178316982</v>
      </c>
      <c r="L42" s="4">
        <f t="shared" si="242"/>
        <v>23.642331458347932</v>
      </c>
      <c r="M42" s="4">
        <f t="shared" si="242"/>
        <v>21.987368256263576</v>
      </c>
      <c r="N42" s="16">
        <f t="shared" si="211"/>
        <v>13.192420953758145</v>
      </c>
      <c r="O42" s="16">
        <f t="shared" si="212"/>
        <v>7.9154525722548863</v>
      </c>
      <c r="P42" s="16">
        <f t="shared" si="213"/>
        <v>4.7492715433529318</v>
      </c>
      <c r="Q42" s="1">
        <f t="shared" si="214"/>
        <v>2.849562926011759</v>
      </c>
      <c r="R42" s="1">
        <f t="shared" si="215"/>
        <v>1.7097377556070554</v>
      </c>
      <c r="S42" s="1">
        <f t="shared" si="216"/>
        <v>1.0258426533642333</v>
      </c>
      <c r="T42" s="1">
        <f t="shared" si="217"/>
        <v>0.61550559201853994</v>
      </c>
      <c r="U42" s="1">
        <f t="shared" si="218"/>
        <v>0.36930335521112395</v>
      </c>
      <c r="V42" s="1">
        <f t="shared" si="219"/>
        <v>0.22158201312667436</v>
      </c>
      <c r="Y42">
        <f t="shared" si="195"/>
        <v>0.4</v>
      </c>
      <c r="Z42" s="2">
        <f t="shared" si="191"/>
        <v>100</v>
      </c>
      <c r="AA42" s="3">
        <f t="shared" ref="AA42:AK42" si="243">AA27</f>
        <v>44.999999999999993</v>
      </c>
      <c r="AB42" s="3">
        <f t="shared" si="243"/>
        <v>20.249999999999996</v>
      </c>
      <c r="AC42" s="22">
        <f t="shared" si="243"/>
        <v>18.832499999999996</v>
      </c>
      <c r="AD42" s="22">
        <f t="shared" si="243"/>
        <v>17.514224999999996</v>
      </c>
      <c r="AE42" s="22">
        <f t="shared" si="243"/>
        <v>16.288229249999997</v>
      </c>
      <c r="AF42" s="22">
        <f t="shared" si="243"/>
        <v>15.148053202499996</v>
      </c>
      <c r="AG42" s="22">
        <f t="shared" si="243"/>
        <v>14.087689478324995</v>
      </c>
      <c r="AH42" s="22">
        <f t="shared" si="243"/>
        <v>13.101551214842244</v>
      </c>
      <c r="AI42" s="22">
        <f t="shared" si="243"/>
        <v>12.184442629803286</v>
      </c>
      <c r="AJ42" s="22">
        <f t="shared" si="243"/>
        <v>11.331531645717055</v>
      </c>
      <c r="AK42" s="22">
        <f t="shared" si="243"/>
        <v>10.538324430516861</v>
      </c>
      <c r="AL42" s="1">
        <f t="shared" si="221"/>
        <v>6.3229946583101162</v>
      </c>
      <c r="AM42" s="1">
        <f t="shared" si="222"/>
        <v>3.7937967949860694</v>
      </c>
      <c r="AN42" s="1">
        <f t="shared" si="223"/>
        <v>2.2762780769916415</v>
      </c>
      <c r="AO42" s="1">
        <f t="shared" si="224"/>
        <v>1.3657668461949848</v>
      </c>
      <c r="AP42" s="1">
        <f t="shared" si="225"/>
        <v>0.81946010771699085</v>
      </c>
      <c r="AQ42" s="1">
        <f t="shared" si="226"/>
        <v>0.49167606463019448</v>
      </c>
      <c r="AR42" s="1">
        <f t="shared" si="227"/>
        <v>0.2950056387781167</v>
      </c>
      <c r="AS42" s="1">
        <f t="shared" si="228"/>
        <v>0.17700338326687001</v>
      </c>
      <c r="AT42" s="1">
        <f t="shared" si="229"/>
        <v>0.106202029960122</v>
      </c>
      <c r="AW42">
        <f t="shared" si="199"/>
        <v>0.4</v>
      </c>
      <c r="AX42" s="2">
        <f t="shared" si="200"/>
        <v>100</v>
      </c>
      <c r="AY42" s="3">
        <f t="shared" si="201"/>
        <v>44.999999999999993</v>
      </c>
      <c r="AZ42" s="3">
        <f t="shared" si="202"/>
        <v>20.249999999999996</v>
      </c>
      <c r="BA42" s="22">
        <f t="shared" si="203"/>
        <v>18.832499999999996</v>
      </c>
      <c r="BB42" s="22">
        <f t="shared" si="204"/>
        <v>17.514224999999996</v>
      </c>
      <c r="BC42" s="22">
        <f t="shared" si="205"/>
        <v>16.288229249999997</v>
      </c>
      <c r="BD42" s="22">
        <f t="shared" si="206"/>
        <v>15.148053202499996</v>
      </c>
      <c r="BE42" s="22">
        <f t="shared" si="207"/>
        <v>14.087689478324995</v>
      </c>
      <c r="BF42" s="22">
        <f t="shared" si="208"/>
        <v>13.101551214842244</v>
      </c>
      <c r="BG42" s="1">
        <f t="shared" si="230"/>
        <v>7.8609307289053465</v>
      </c>
      <c r="BH42" s="1">
        <f t="shared" si="231"/>
        <v>4.7165584373432079</v>
      </c>
      <c r="BI42" s="1">
        <f t="shared" si="232"/>
        <v>2.8299350624059247</v>
      </c>
      <c r="BJ42" s="1">
        <f t="shared" si="233"/>
        <v>1.6979610374435548</v>
      </c>
      <c r="BK42" s="1">
        <f t="shared" si="234"/>
        <v>1.0187766224661328</v>
      </c>
      <c r="BL42" s="1">
        <f t="shared" si="235"/>
        <v>0.61126597347967959</v>
      </c>
      <c r="BM42" s="1">
        <f t="shared" si="236"/>
        <v>0.36675958408780773</v>
      </c>
      <c r="BN42" s="1">
        <f t="shared" si="237"/>
        <v>0.22005575045268463</v>
      </c>
      <c r="BO42" s="1">
        <f t="shared" si="238"/>
        <v>0.13203345027161079</v>
      </c>
      <c r="BP42" s="1">
        <f t="shared" si="239"/>
        <v>7.9220070162966463E-2</v>
      </c>
      <c r="BQ42" s="1">
        <f t="shared" si="240"/>
        <v>4.7532042097779878E-2</v>
      </c>
      <c r="BR42" s="1">
        <f t="shared" si="241"/>
        <v>2.8519225258667926E-2</v>
      </c>
    </row>
    <row r="43" spans="1:70" x14ac:dyDescent="0.2">
      <c r="A43">
        <v>0.4</v>
      </c>
      <c r="B43" s="2">
        <f t="shared" si="209"/>
        <v>100</v>
      </c>
      <c r="C43" s="3">
        <f t="shared" ref="C43:M43" si="244">C28</f>
        <v>65</v>
      </c>
      <c r="D43" s="3">
        <f t="shared" si="244"/>
        <v>42.25</v>
      </c>
      <c r="E43" s="4">
        <f t="shared" si="244"/>
        <v>38.870000000000005</v>
      </c>
      <c r="F43" s="4">
        <f t="shared" si="244"/>
        <v>35.760400000000004</v>
      </c>
      <c r="G43" s="4">
        <f t="shared" si="244"/>
        <v>32.899568000000002</v>
      </c>
      <c r="H43" s="4">
        <f t="shared" si="244"/>
        <v>30.267602560000004</v>
      </c>
      <c r="I43" s="4">
        <f t="shared" si="244"/>
        <v>27.846194355200005</v>
      </c>
      <c r="J43" s="4">
        <f t="shared" si="244"/>
        <v>25.618498806784007</v>
      </c>
      <c r="K43" s="4">
        <f t="shared" si="244"/>
        <v>23.569018902241289</v>
      </c>
      <c r="L43" s="4">
        <f t="shared" si="244"/>
        <v>21.683497390061987</v>
      </c>
      <c r="M43" s="4">
        <f t="shared" si="244"/>
        <v>19.94881759885703</v>
      </c>
      <c r="N43" s="16">
        <f t="shared" si="211"/>
        <v>11.969290559314217</v>
      </c>
      <c r="O43" s="16">
        <f t="shared" si="212"/>
        <v>7.1815743355885298</v>
      </c>
      <c r="P43" s="16">
        <f t="shared" si="213"/>
        <v>4.3089446013531179</v>
      </c>
      <c r="Q43" s="1">
        <f t="shared" si="214"/>
        <v>2.5853667608118704</v>
      </c>
      <c r="R43" s="1">
        <f t="shared" si="215"/>
        <v>1.5512200564871221</v>
      </c>
      <c r="S43" s="1">
        <f t="shared" si="216"/>
        <v>0.93073203389227321</v>
      </c>
      <c r="T43" s="1">
        <f t="shared" si="217"/>
        <v>0.55843922033536386</v>
      </c>
      <c r="U43" s="1">
        <f t="shared" si="218"/>
        <v>0.33506353220121832</v>
      </c>
      <c r="V43" s="1">
        <f t="shared" si="219"/>
        <v>0.20103811932073098</v>
      </c>
      <c r="Y43">
        <f t="shared" si="195"/>
        <v>0.4</v>
      </c>
      <c r="Z43" s="2">
        <f t="shared" si="191"/>
        <v>100</v>
      </c>
      <c r="AA43" s="3">
        <f t="shared" ref="AA43:AK43" si="245">AA28</f>
        <v>44.999999999999993</v>
      </c>
      <c r="AB43" s="3">
        <f t="shared" si="245"/>
        <v>20.249999999999996</v>
      </c>
      <c r="AC43" s="22">
        <f t="shared" si="245"/>
        <v>18.63</v>
      </c>
      <c r="AD43" s="22">
        <f t="shared" si="245"/>
        <v>17.139600000000002</v>
      </c>
      <c r="AE43" s="22">
        <f t="shared" si="245"/>
        <v>15.768432000000002</v>
      </c>
      <c r="AF43" s="22">
        <f t="shared" si="245"/>
        <v>14.506957440000003</v>
      </c>
      <c r="AG43" s="22">
        <f t="shared" si="245"/>
        <v>13.346400844800003</v>
      </c>
      <c r="AH43" s="22">
        <f t="shared" si="245"/>
        <v>12.278688777216004</v>
      </c>
      <c r="AI43" s="22">
        <f t="shared" si="245"/>
        <v>11.296393675038724</v>
      </c>
      <c r="AJ43" s="22">
        <f t="shared" si="245"/>
        <v>10.392682181035626</v>
      </c>
      <c r="AK43" s="22">
        <f t="shared" si="245"/>
        <v>9.5612676065527769</v>
      </c>
      <c r="AL43" s="1">
        <f t="shared" si="221"/>
        <v>5.7367605639316661</v>
      </c>
      <c r="AM43" s="1">
        <f t="shared" si="222"/>
        <v>3.4420563383589995</v>
      </c>
      <c r="AN43" s="1">
        <f t="shared" si="223"/>
        <v>2.0652338030153996</v>
      </c>
      <c r="AO43" s="1">
        <f t="shared" si="224"/>
        <v>1.2391402818092396</v>
      </c>
      <c r="AP43" s="1">
        <f t="shared" si="225"/>
        <v>0.74348416908554371</v>
      </c>
      <c r="AQ43" s="1">
        <f t="shared" si="226"/>
        <v>0.44609050145132623</v>
      </c>
      <c r="AR43" s="1">
        <f t="shared" si="227"/>
        <v>0.26765430087079572</v>
      </c>
      <c r="AS43" s="1">
        <f t="shared" si="228"/>
        <v>0.16059258052247743</v>
      </c>
      <c r="AT43" s="1">
        <f t="shared" si="229"/>
        <v>9.6355548313486458E-2</v>
      </c>
      <c r="AW43">
        <f t="shared" si="199"/>
        <v>0.4</v>
      </c>
      <c r="AX43" s="2">
        <f t="shared" si="200"/>
        <v>100</v>
      </c>
      <c r="AY43" s="3">
        <f t="shared" si="201"/>
        <v>44.999999999999993</v>
      </c>
      <c r="AZ43" s="3">
        <f t="shared" si="202"/>
        <v>20.249999999999996</v>
      </c>
      <c r="BA43" s="22">
        <f t="shared" si="203"/>
        <v>18.63</v>
      </c>
      <c r="BB43" s="22">
        <f t="shared" si="204"/>
        <v>17.139600000000002</v>
      </c>
      <c r="BC43" s="22">
        <f t="shared" si="205"/>
        <v>15.768432000000002</v>
      </c>
      <c r="BD43" s="22">
        <f t="shared" si="206"/>
        <v>14.506957440000003</v>
      </c>
      <c r="BE43" s="22">
        <f t="shared" si="207"/>
        <v>13.346400844800003</v>
      </c>
      <c r="BF43" s="22">
        <f t="shared" si="208"/>
        <v>12.278688777216004</v>
      </c>
      <c r="BG43" s="1">
        <f t="shared" si="230"/>
        <v>7.3672132663296024</v>
      </c>
      <c r="BH43" s="1">
        <f t="shared" si="231"/>
        <v>4.4203279597977616</v>
      </c>
      <c r="BI43" s="1">
        <f t="shared" si="232"/>
        <v>2.6521967758786569</v>
      </c>
      <c r="BJ43" s="1">
        <f t="shared" si="233"/>
        <v>1.5913180655271941</v>
      </c>
      <c r="BK43" s="1">
        <f t="shared" si="234"/>
        <v>0.95479083931631648</v>
      </c>
      <c r="BL43" s="1">
        <f t="shared" si="235"/>
        <v>0.57287450358978986</v>
      </c>
      <c r="BM43" s="1">
        <f t="shared" si="236"/>
        <v>0.34372470215387391</v>
      </c>
      <c r="BN43" s="1">
        <f t="shared" si="237"/>
        <v>0.20623482129232434</v>
      </c>
      <c r="BO43" s="1">
        <f t="shared" si="238"/>
        <v>0.1237408927753946</v>
      </c>
      <c r="BP43" s="1">
        <f t="shared" si="239"/>
        <v>7.4244535665236755E-2</v>
      </c>
      <c r="BQ43" s="1">
        <f t="shared" si="240"/>
        <v>4.454672139914205E-2</v>
      </c>
      <c r="BR43" s="1">
        <f t="shared" si="241"/>
        <v>2.672803283948523E-2</v>
      </c>
    </row>
    <row r="44" spans="1:70" x14ac:dyDescent="0.2">
      <c r="A44">
        <v>0.4</v>
      </c>
      <c r="B44" s="2">
        <f t="shared" si="209"/>
        <v>100</v>
      </c>
      <c r="C44" s="3">
        <f t="shared" ref="C44:M44" si="246">C29</f>
        <v>65</v>
      </c>
      <c r="D44" s="3">
        <f t="shared" si="246"/>
        <v>42.25</v>
      </c>
      <c r="E44" s="4">
        <f t="shared" si="246"/>
        <v>38.447499999999998</v>
      </c>
      <c r="F44" s="4">
        <f t="shared" si="246"/>
        <v>34.987225000000002</v>
      </c>
      <c r="G44" s="4">
        <f t="shared" si="246"/>
        <v>31.838374750000003</v>
      </c>
      <c r="H44" s="4">
        <f t="shared" si="246"/>
        <v>28.972921022500003</v>
      </c>
      <c r="I44" s="4">
        <f t="shared" si="246"/>
        <v>26.365358130475002</v>
      </c>
      <c r="J44" s="4">
        <f t="shared" si="246"/>
        <v>23.992475898732252</v>
      </c>
      <c r="K44" s="4">
        <f t="shared" si="246"/>
        <v>21.83315306784635</v>
      </c>
      <c r="L44" s="4">
        <f t="shared" si="246"/>
        <v>19.86816929174018</v>
      </c>
      <c r="M44" s="4">
        <f t="shared" si="246"/>
        <v>18.080034055483566</v>
      </c>
      <c r="N44" s="16">
        <f t="shared" si="211"/>
        <v>10.84802043329014</v>
      </c>
      <c r="O44" s="16">
        <f t="shared" si="212"/>
        <v>6.5088122599740839</v>
      </c>
      <c r="P44" s="16">
        <f t="shared" si="213"/>
        <v>3.9052873559844503</v>
      </c>
      <c r="Q44" s="1">
        <f t="shared" si="214"/>
        <v>2.3431724135906702</v>
      </c>
      <c r="R44" s="1">
        <f t="shared" si="215"/>
        <v>1.4059034481544022</v>
      </c>
      <c r="S44" s="1">
        <f t="shared" si="216"/>
        <v>0.84354206889264127</v>
      </c>
      <c r="T44" s="1">
        <f t="shared" si="217"/>
        <v>0.50612524133558479</v>
      </c>
      <c r="U44" s="1">
        <f t="shared" si="218"/>
        <v>0.30367514480135088</v>
      </c>
      <c r="V44" s="1">
        <f t="shared" si="219"/>
        <v>0.18220508688081052</v>
      </c>
      <c r="Y44">
        <f t="shared" si="195"/>
        <v>0.4</v>
      </c>
      <c r="Z44" s="2">
        <f t="shared" si="191"/>
        <v>100</v>
      </c>
      <c r="AA44" s="3">
        <f t="shared" ref="AA44:AK44" si="247">AA29</f>
        <v>44.999999999999993</v>
      </c>
      <c r="AB44" s="3">
        <f t="shared" si="247"/>
        <v>20.249999999999996</v>
      </c>
      <c r="AC44" s="22">
        <f t="shared" si="247"/>
        <v>18.427499999999998</v>
      </c>
      <c r="AD44" s="22">
        <f t="shared" si="247"/>
        <v>16.769024999999999</v>
      </c>
      <c r="AE44" s="22">
        <f t="shared" si="247"/>
        <v>15.25981275</v>
      </c>
      <c r="AF44" s="22">
        <f t="shared" si="247"/>
        <v>13.8864296025</v>
      </c>
      <c r="AG44" s="22">
        <f t="shared" si="247"/>
        <v>12.636650938275</v>
      </c>
      <c r="AH44" s="22">
        <f t="shared" si="247"/>
        <v>11.49935235383025</v>
      </c>
      <c r="AI44" s="22">
        <f t="shared" si="247"/>
        <v>10.464410641985529</v>
      </c>
      <c r="AJ44" s="22">
        <f t="shared" si="247"/>
        <v>9.5226136842068314</v>
      </c>
      <c r="AK44" s="22">
        <f t="shared" si="247"/>
        <v>8.6655784526282176</v>
      </c>
      <c r="AL44" s="1">
        <f t="shared" si="221"/>
        <v>5.1993470715769305</v>
      </c>
      <c r="AM44" s="1">
        <f t="shared" si="222"/>
        <v>3.1196082429461582</v>
      </c>
      <c r="AN44" s="1">
        <f t="shared" si="223"/>
        <v>1.8717649457676948</v>
      </c>
      <c r="AO44" s="1">
        <f t="shared" si="224"/>
        <v>1.1230589674606168</v>
      </c>
      <c r="AP44" s="1">
        <f t="shared" si="225"/>
        <v>0.67383538047637004</v>
      </c>
      <c r="AQ44" s="1">
        <f t="shared" si="226"/>
        <v>0.40430122828582199</v>
      </c>
      <c r="AR44" s="1">
        <f t="shared" si="227"/>
        <v>0.24258073697149318</v>
      </c>
      <c r="AS44" s="1">
        <f t="shared" si="228"/>
        <v>0.14554844218289589</v>
      </c>
      <c r="AT44" s="1">
        <f t="shared" si="229"/>
        <v>8.7329065309737539E-2</v>
      </c>
      <c r="AW44">
        <f t="shared" si="199"/>
        <v>0.4</v>
      </c>
      <c r="AX44" s="2">
        <f t="shared" si="200"/>
        <v>100</v>
      </c>
      <c r="AY44" s="3">
        <f t="shared" si="201"/>
        <v>44.999999999999993</v>
      </c>
      <c r="AZ44" s="3">
        <f t="shared" si="202"/>
        <v>20.249999999999996</v>
      </c>
      <c r="BA44" s="22">
        <f t="shared" si="203"/>
        <v>18.427499999999998</v>
      </c>
      <c r="BB44" s="22">
        <f t="shared" si="204"/>
        <v>16.769024999999999</v>
      </c>
      <c r="BC44" s="22">
        <f t="shared" si="205"/>
        <v>15.25981275</v>
      </c>
      <c r="BD44" s="22">
        <f t="shared" si="206"/>
        <v>13.8864296025</v>
      </c>
      <c r="BE44" s="22">
        <f t="shared" si="207"/>
        <v>12.636650938275</v>
      </c>
      <c r="BF44" s="22">
        <f t="shared" si="208"/>
        <v>11.49935235383025</v>
      </c>
      <c r="BG44" s="1">
        <f t="shared" si="230"/>
        <v>6.8996114122981504</v>
      </c>
      <c r="BH44" s="1">
        <f t="shared" si="231"/>
        <v>4.1397668473788904</v>
      </c>
      <c r="BI44" s="1">
        <f t="shared" si="232"/>
        <v>2.4838601084273342</v>
      </c>
      <c r="BJ44" s="1">
        <f t="shared" si="233"/>
        <v>1.4903160650564005</v>
      </c>
      <c r="BK44" s="1">
        <f t="shared" si="234"/>
        <v>0.8941896390338403</v>
      </c>
      <c r="BL44" s="1">
        <f t="shared" si="235"/>
        <v>0.5365137834203042</v>
      </c>
      <c r="BM44" s="1">
        <f t="shared" si="236"/>
        <v>0.32190827005218253</v>
      </c>
      <c r="BN44" s="1">
        <f t="shared" si="237"/>
        <v>0.19314496203130951</v>
      </c>
      <c r="BO44" s="1">
        <f t="shared" si="238"/>
        <v>0.1158869772187857</v>
      </c>
      <c r="BP44" s="1">
        <f t="shared" si="239"/>
        <v>6.9532186331271423E-2</v>
      </c>
      <c r="BQ44" s="1">
        <f t="shared" si="240"/>
        <v>4.171931179876285E-2</v>
      </c>
      <c r="BR44" s="1">
        <f t="shared" si="241"/>
        <v>2.5031587079257709E-2</v>
      </c>
    </row>
    <row r="45" spans="1:70" x14ac:dyDescent="0.2">
      <c r="A45" s="19">
        <v>0.4</v>
      </c>
      <c r="B45" s="2">
        <f t="shared" si="209"/>
        <v>100</v>
      </c>
      <c r="C45" s="3">
        <f t="shared" ref="C45:M45" si="248">C30</f>
        <v>65</v>
      </c>
      <c r="D45" s="3">
        <f t="shared" si="248"/>
        <v>42.25</v>
      </c>
      <c r="E45" s="4">
        <f t="shared" si="248"/>
        <v>38.024999999999999</v>
      </c>
      <c r="F45" s="4">
        <f t="shared" si="248"/>
        <v>34.222499999999997</v>
      </c>
      <c r="G45" s="4">
        <f t="shared" si="248"/>
        <v>30.800249999999998</v>
      </c>
      <c r="H45" s="4">
        <f t="shared" si="248"/>
        <v>27.720224999999999</v>
      </c>
      <c r="I45" s="4">
        <f t="shared" si="248"/>
        <v>24.948202500000001</v>
      </c>
      <c r="J45" s="4">
        <f t="shared" si="248"/>
        <v>22.453382250000001</v>
      </c>
      <c r="K45" s="4">
        <f t="shared" si="248"/>
        <v>20.208044025</v>
      </c>
      <c r="L45" s="4">
        <f t="shared" si="248"/>
        <v>18.187239622500002</v>
      </c>
      <c r="M45" s="4">
        <f t="shared" si="248"/>
        <v>16.368515660250001</v>
      </c>
      <c r="N45" s="16">
        <f t="shared" si="211"/>
        <v>9.8211093961499998</v>
      </c>
      <c r="O45" s="16">
        <f t="shared" si="212"/>
        <v>5.8926656376899995</v>
      </c>
      <c r="P45" s="16">
        <f t="shared" si="213"/>
        <v>3.5355993826139995</v>
      </c>
      <c r="Q45" s="16">
        <f t="shared" si="214"/>
        <v>2.1213596295683996</v>
      </c>
      <c r="R45" s="16">
        <f t="shared" si="215"/>
        <v>1.2728157777410398</v>
      </c>
      <c r="S45" s="16">
        <f t="shared" si="216"/>
        <v>0.76368946664462389</v>
      </c>
      <c r="T45" s="16">
        <f t="shared" si="217"/>
        <v>0.45821367998677431</v>
      </c>
      <c r="U45" s="16">
        <f t="shared" si="218"/>
        <v>0.27492820799206458</v>
      </c>
      <c r="V45" s="16">
        <f t="shared" si="219"/>
        <v>0.16495692479523874</v>
      </c>
      <c r="Y45">
        <f t="shared" si="195"/>
        <v>0.4</v>
      </c>
      <c r="Z45" s="2">
        <f t="shared" si="191"/>
        <v>100</v>
      </c>
      <c r="AA45" s="3">
        <f t="shared" ref="AA45:AK45" si="249">AA30</f>
        <v>44.999999999999993</v>
      </c>
      <c r="AB45" s="3">
        <f t="shared" si="249"/>
        <v>20.249999999999996</v>
      </c>
      <c r="AC45" s="22">
        <f t="shared" si="249"/>
        <v>18.224999999999998</v>
      </c>
      <c r="AD45" s="22">
        <f t="shared" si="249"/>
        <v>16.4025</v>
      </c>
      <c r="AE45" s="22">
        <f t="shared" si="249"/>
        <v>14.76225</v>
      </c>
      <c r="AF45" s="22">
        <f t="shared" si="249"/>
        <v>13.286025</v>
      </c>
      <c r="AG45" s="22">
        <f t="shared" si="249"/>
        <v>11.9574225</v>
      </c>
      <c r="AH45" s="22">
        <f t="shared" si="249"/>
        <v>10.76168025</v>
      </c>
      <c r="AI45" s="22">
        <f t="shared" si="249"/>
        <v>9.6855122250000001</v>
      </c>
      <c r="AJ45" s="22">
        <f t="shared" si="249"/>
        <v>8.7169610024999997</v>
      </c>
      <c r="AK45" s="22">
        <f t="shared" si="249"/>
        <v>7.8452649022500003</v>
      </c>
      <c r="AL45" s="1">
        <f t="shared" si="221"/>
        <v>4.7071589413500003</v>
      </c>
      <c r="AM45" s="1">
        <f t="shared" si="222"/>
        <v>2.8242953648100002</v>
      </c>
      <c r="AN45" s="1">
        <f t="shared" si="223"/>
        <v>1.694577218886</v>
      </c>
      <c r="AO45" s="1">
        <f t="shared" si="224"/>
        <v>1.0167463313315999</v>
      </c>
      <c r="AP45" s="1">
        <f t="shared" si="225"/>
        <v>0.61004779879895987</v>
      </c>
      <c r="AQ45" s="1">
        <f t="shared" si="226"/>
        <v>0.36602867927937593</v>
      </c>
      <c r="AR45" s="1">
        <f t="shared" si="227"/>
        <v>0.21961720756762557</v>
      </c>
      <c r="AS45" s="1">
        <f t="shared" si="228"/>
        <v>0.13177032454057533</v>
      </c>
      <c r="AT45" s="1">
        <f t="shared" si="229"/>
        <v>7.9062194724345197E-2</v>
      </c>
      <c r="AW45">
        <f t="shared" si="199"/>
        <v>0.4</v>
      </c>
      <c r="AX45" s="2">
        <f t="shared" si="200"/>
        <v>100</v>
      </c>
      <c r="AY45" s="3">
        <f t="shared" si="201"/>
        <v>44.999999999999993</v>
      </c>
      <c r="AZ45" s="3">
        <f t="shared" si="202"/>
        <v>20.249999999999996</v>
      </c>
      <c r="BA45" s="22">
        <f t="shared" si="203"/>
        <v>18.224999999999998</v>
      </c>
      <c r="BB45" s="22">
        <f t="shared" si="204"/>
        <v>16.4025</v>
      </c>
      <c r="BC45" s="22">
        <f t="shared" si="205"/>
        <v>14.76225</v>
      </c>
      <c r="BD45" s="22">
        <f t="shared" si="206"/>
        <v>13.286025</v>
      </c>
      <c r="BE45" s="22">
        <f t="shared" si="207"/>
        <v>11.9574225</v>
      </c>
      <c r="BF45" s="22">
        <f t="shared" si="208"/>
        <v>10.76168025</v>
      </c>
      <c r="BG45" s="1">
        <f t="shared" si="230"/>
        <v>6.4570081499999992</v>
      </c>
      <c r="BH45" s="1">
        <f t="shared" si="231"/>
        <v>3.8742048899999992</v>
      </c>
      <c r="BI45" s="1">
        <f t="shared" si="232"/>
        <v>2.3245229339999995</v>
      </c>
      <c r="BJ45" s="1">
        <f t="shared" si="233"/>
        <v>1.3947137603999997</v>
      </c>
      <c r="BK45" s="1">
        <f t="shared" si="234"/>
        <v>0.83682825623999979</v>
      </c>
      <c r="BL45" s="1">
        <f t="shared" si="235"/>
        <v>0.50209695374399987</v>
      </c>
      <c r="BM45" s="1">
        <f t="shared" si="236"/>
        <v>0.30125817224639989</v>
      </c>
      <c r="BN45" s="1">
        <f t="shared" si="237"/>
        <v>0.18075490334783992</v>
      </c>
      <c r="BO45" s="1">
        <f t="shared" si="238"/>
        <v>0.10845294200870395</v>
      </c>
      <c r="BP45" s="1">
        <f t="shared" si="239"/>
        <v>6.5071765205222371E-2</v>
      </c>
      <c r="BQ45" s="1">
        <f t="shared" si="240"/>
        <v>3.9043059123133418E-2</v>
      </c>
      <c r="BR45" s="1">
        <f t="shared" si="241"/>
        <v>2.3425835473880049E-2</v>
      </c>
    </row>
    <row r="46" spans="1:70" x14ac:dyDescent="0.2">
      <c r="A46">
        <v>0.4</v>
      </c>
      <c r="B46" s="2">
        <f t="shared" si="209"/>
        <v>100</v>
      </c>
      <c r="C46" s="3">
        <f t="shared" ref="C46:M46" si="250">C31</f>
        <v>65</v>
      </c>
      <c r="D46" s="3">
        <f t="shared" si="250"/>
        <v>42.25</v>
      </c>
      <c r="E46" s="4">
        <f t="shared" si="250"/>
        <v>37.602499999999999</v>
      </c>
      <c r="F46" s="4">
        <f t="shared" si="250"/>
        <v>33.466225000000001</v>
      </c>
      <c r="G46" s="4">
        <f t="shared" si="250"/>
        <v>29.784940250000002</v>
      </c>
      <c r="H46" s="4">
        <f t="shared" si="250"/>
        <v>26.508596822500003</v>
      </c>
      <c r="I46" s="4">
        <f t="shared" si="250"/>
        <v>23.592651172025004</v>
      </c>
      <c r="J46" s="4">
        <f t="shared" si="250"/>
        <v>20.997459543102252</v>
      </c>
      <c r="K46" s="4">
        <f t="shared" si="250"/>
        <v>18.687738993361005</v>
      </c>
      <c r="L46" s="4">
        <f t="shared" si="250"/>
        <v>16.632087704091294</v>
      </c>
      <c r="M46" s="4">
        <f t="shared" si="250"/>
        <v>14.802558056641251</v>
      </c>
      <c r="N46" s="16">
        <f t="shared" si="211"/>
        <v>8.88153483398475</v>
      </c>
      <c r="O46" s="16">
        <f t="shared" si="212"/>
        <v>5.32892090039085</v>
      </c>
      <c r="P46" s="16">
        <f t="shared" si="213"/>
        <v>3.19735254023451</v>
      </c>
      <c r="Q46" s="1">
        <f t="shared" si="214"/>
        <v>1.9184115241407058</v>
      </c>
      <c r="R46" s="1">
        <f t="shared" si="215"/>
        <v>1.1510469144844235</v>
      </c>
      <c r="S46" s="1">
        <f t="shared" si="216"/>
        <v>0.69062814869065414</v>
      </c>
      <c r="T46" s="1">
        <f t="shared" si="217"/>
        <v>0.41437688921439247</v>
      </c>
      <c r="U46" s="1">
        <f t="shared" si="218"/>
        <v>0.24862613352863547</v>
      </c>
      <c r="V46" s="1">
        <f t="shared" si="219"/>
        <v>0.14917568011718127</v>
      </c>
      <c r="Y46">
        <f t="shared" si="195"/>
        <v>0.4</v>
      </c>
      <c r="Z46" s="2">
        <f t="shared" si="191"/>
        <v>100</v>
      </c>
      <c r="AA46" s="3">
        <f t="shared" ref="AA46:AK46" si="251">AA31</f>
        <v>44.999999999999993</v>
      </c>
      <c r="AB46" s="3">
        <f t="shared" si="251"/>
        <v>20.249999999999996</v>
      </c>
      <c r="AC46" s="22">
        <f t="shared" si="251"/>
        <v>18.022499999999997</v>
      </c>
      <c r="AD46" s="22">
        <f t="shared" si="251"/>
        <v>16.040024999999996</v>
      </c>
      <c r="AE46" s="22">
        <f t="shared" si="251"/>
        <v>14.275622249999998</v>
      </c>
      <c r="AF46" s="22">
        <f t="shared" si="251"/>
        <v>12.705303802499998</v>
      </c>
      <c r="AG46" s="22">
        <f t="shared" si="251"/>
        <v>11.307720384224998</v>
      </c>
      <c r="AH46" s="22">
        <f t="shared" si="251"/>
        <v>10.063871141960249</v>
      </c>
      <c r="AI46" s="22">
        <f t="shared" si="251"/>
        <v>8.9568453163446211</v>
      </c>
      <c r="AJ46" s="22">
        <f t="shared" si="251"/>
        <v>7.971592331546713</v>
      </c>
      <c r="AK46" s="22">
        <f t="shared" si="251"/>
        <v>7.0947171750765747</v>
      </c>
      <c r="AL46" s="1">
        <f t="shared" si="221"/>
        <v>4.2568303050459448</v>
      </c>
      <c r="AM46" s="1">
        <f t="shared" si="222"/>
        <v>2.5540981830275666</v>
      </c>
      <c r="AN46" s="1">
        <f t="shared" si="223"/>
        <v>1.53245890981654</v>
      </c>
      <c r="AO46" s="1">
        <f t="shared" si="224"/>
        <v>0.91947534588992397</v>
      </c>
      <c r="AP46" s="1">
        <f t="shared" si="225"/>
        <v>0.55168520753395434</v>
      </c>
      <c r="AQ46" s="1">
        <f t="shared" si="226"/>
        <v>0.33101112452037257</v>
      </c>
      <c r="AR46" s="1">
        <f t="shared" si="227"/>
        <v>0.19860667471222354</v>
      </c>
      <c r="AS46" s="1">
        <f t="shared" si="228"/>
        <v>0.11916400482733412</v>
      </c>
      <c r="AT46" s="1">
        <f t="shared" si="229"/>
        <v>7.149840289640047E-2</v>
      </c>
      <c r="AW46">
        <f t="shared" si="199"/>
        <v>0.4</v>
      </c>
      <c r="AX46" s="2">
        <f t="shared" si="200"/>
        <v>100</v>
      </c>
      <c r="AY46" s="3">
        <f t="shared" si="201"/>
        <v>44.999999999999993</v>
      </c>
      <c r="AZ46" s="3">
        <f t="shared" si="202"/>
        <v>20.249999999999996</v>
      </c>
      <c r="BA46" s="22">
        <f t="shared" si="203"/>
        <v>18.022499999999997</v>
      </c>
      <c r="BB46" s="22">
        <f t="shared" si="204"/>
        <v>16.040024999999996</v>
      </c>
      <c r="BC46" s="22">
        <f t="shared" si="205"/>
        <v>14.275622249999998</v>
      </c>
      <c r="BD46" s="22">
        <f t="shared" si="206"/>
        <v>12.705303802499998</v>
      </c>
      <c r="BE46" s="22">
        <f t="shared" si="207"/>
        <v>11.307720384224998</v>
      </c>
      <c r="BF46" s="22">
        <f t="shared" si="208"/>
        <v>10.063871141960249</v>
      </c>
      <c r="BG46" s="1">
        <f t="shared" si="230"/>
        <v>6.0383226851761487</v>
      </c>
      <c r="BH46" s="1">
        <f t="shared" si="231"/>
        <v>3.6229936111056888</v>
      </c>
      <c r="BI46" s="1">
        <f t="shared" si="232"/>
        <v>2.1737961666634131</v>
      </c>
      <c r="BJ46" s="1">
        <f t="shared" si="233"/>
        <v>1.3042776999980479</v>
      </c>
      <c r="BK46" s="1">
        <f t="shared" si="234"/>
        <v>0.78256661999882871</v>
      </c>
      <c r="BL46" s="1">
        <f t="shared" si="235"/>
        <v>0.4695399719992972</v>
      </c>
      <c r="BM46" s="1">
        <f t="shared" si="236"/>
        <v>0.28172398319957831</v>
      </c>
      <c r="BN46" s="1">
        <f t="shared" si="237"/>
        <v>0.16903438991974698</v>
      </c>
      <c r="BO46" s="1">
        <f t="shared" si="238"/>
        <v>0.10142063395184818</v>
      </c>
      <c r="BP46" s="1">
        <f t="shared" si="239"/>
        <v>6.0852380371108905E-2</v>
      </c>
      <c r="BQ46" s="1">
        <f t="shared" si="240"/>
        <v>3.6511428222665343E-2</v>
      </c>
      <c r="BR46" s="1">
        <f t="shared" si="241"/>
        <v>2.1906856933599204E-2</v>
      </c>
    </row>
    <row r="47" spans="1:70" x14ac:dyDescent="0.2">
      <c r="A47">
        <v>0.4</v>
      </c>
      <c r="B47" s="2">
        <f t="shared" si="209"/>
        <v>100</v>
      </c>
      <c r="C47" s="3">
        <f t="shared" ref="C47:M47" si="252">C32</f>
        <v>65</v>
      </c>
      <c r="D47" s="3">
        <f t="shared" si="252"/>
        <v>42.25</v>
      </c>
      <c r="E47" s="4">
        <f t="shared" si="252"/>
        <v>37.18</v>
      </c>
      <c r="F47" s="4">
        <f t="shared" si="252"/>
        <v>32.718400000000003</v>
      </c>
      <c r="G47" s="4">
        <f t="shared" si="252"/>
        <v>28.792192000000004</v>
      </c>
      <c r="H47" s="4">
        <f t="shared" si="252"/>
        <v>25.337128960000005</v>
      </c>
      <c r="I47" s="4">
        <f t="shared" si="252"/>
        <v>22.296673484800003</v>
      </c>
      <c r="J47" s="4">
        <f t="shared" si="252"/>
        <v>19.621072666624002</v>
      </c>
      <c r="K47" s="4">
        <f t="shared" si="252"/>
        <v>17.26654394662912</v>
      </c>
      <c r="L47" s="4">
        <f t="shared" si="252"/>
        <v>15.194558673033626</v>
      </c>
      <c r="M47" s="4">
        <f t="shared" si="252"/>
        <v>13.37121163226959</v>
      </c>
      <c r="N47" s="16">
        <f t="shared" si="211"/>
        <v>8.0227269793617531</v>
      </c>
      <c r="O47" s="16">
        <f t="shared" si="212"/>
        <v>4.8136361876170515</v>
      </c>
      <c r="P47" s="16">
        <f t="shared" si="213"/>
        <v>2.8881817125702307</v>
      </c>
      <c r="Q47" s="1">
        <f t="shared" si="214"/>
        <v>1.7329090275421384</v>
      </c>
      <c r="R47" s="1">
        <f t="shared" si="215"/>
        <v>1.0397454165252831</v>
      </c>
      <c r="S47" s="1">
        <f t="shared" si="216"/>
        <v>0.62384724991516982</v>
      </c>
      <c r="T47" s="1">
        <f t="shared" si="217"/>
        <v>0.37430834994910189</v>
      </c>
      <c r="U47" s="1">
        <f t="shared" si="218"/>
        <v>0.22458500996946112</v>
      </c>
      <c r="V47" s="1">
        <f t="shared" si="219"/>
        <v>0.13475100598167666</v>
      </c>
      <c r="Y47">
        <f t="shared" si="195"/>
        <v>0.4</v>
      </c>
      <c r="Z47" s="2">
        <f t="shared" si="191"/>
        <v>100</v>
      </c>
      <c r="AA47" s="3">
        <f t="shared" ref="AA47:AK47" si="253">AA32</f>
        <v>44.999999999999993</v>
      </c>
      <c r="AB47" s="3">
        <f t="shared" si="253"/>
        <v>20.249999999999996</v>
      </c>
      <c r="AC47" s="22">
        <f t="shared" si="253"/>
        <v>17.819999999999997</v>
      </c>
      <c r="AD47" s="22">
        <f t="shared" si="253"/>
        <v>15.681599999999998</v>
      </c>
      <c r="AE47" s="22">
        <f t="shared" si="253"/>
        <v>13.799807999999999</v>
      </c>
      <c r="AF47" s="22">
        <f t="shared" si="253"/>
        <v>12.143831039999998</v>
      </c>
      <c r="AG47" s="22">
        <f t="shared" si="253"/>
        <v>10.686571315199998</v>
      </c>
      <c r="AH47" s="22">
        <f t="shared" si="253"/>
        <v>9.4041827573759988</v>
      </c>
      <c r="AI47" s="22">
        <f t="shared" si="253"/>
        <v>8.2756808264908788</v>
      </c>
      <c r="AJ47" s="22">
        <f t="shared" si="253"/>
        <v>7.2825991273119737</v>
      </c>
      <c r="AK47" s="22">
        <f t="shared" si="253"/>
        <v>6.4086872320345369</v>
      </c>
      <c r="AL47" s="1">
        <f t="shared" si="221"/>
        <v>3.8452123392207218</v>
      </c>
      <c r="AM47" s="1">
        <f t="shared" si="222"/>
        <v>2.3071274035324332</v>
      </c>
      <c r="AN47" s="1">
        <f t="shared" si="223"/>
        <v>1.3842764421194598</v>
      </c>
      <c r="AO47" s="1">
        <f t="shared" si="224"/>
        <v>0.83056586527167586</v>
      </c>
      <c r="AP47" s="1">
        <f t="shared" si="225"/>
        <v>0.49833951916300551</v>
      </c>
      <c r="AQ47" s="1">
        <f t="shared" si="226"/>
        <v>0.2990037114978033</v>
      </c>
      <c r="AR47" s="1">
        <f t="shared" si="227"/>
        <v>0.17940222689868199</v>
      </c>
      <c r="AS47" s="1">
        <f t="shared" si="228"/>
        <v>0.10764133613920919</v>
      </c>
      <c r="AT47" s="1">
        <f t="shared" si="229"/>
        <v>6.4584801683525511E-2</v>
      </c>
      <c r="AW47">
        <f t="shared" si="199"/>
        <v>0.4</v>
      </c>
      <c r="AX47" s="2">
        <f t="shared" si="200"/>
        <v>100</v>
      </c>
      <c r="AY47" s="3">
        <f t="shared" si="201"/>
        <v>44.999999999999993</v>
      </c>
      <c r="AZ47" s="3">
        <f t="shared" si="202"/>
        <v>20.249999999999996</v>
      </c>
      <c r="BA47" s="22">
        <f t="shared" si="203"/>
        <v>17.819999999999997</v>
      </c>
      <c r="BB47" s="22">
        <f t="shared" si="204"/>
        <v>15.681599999999998</v>
      </c>
      <c r="BC47" s="22">
        <f t="shared" si="205"/>
        <v>13.799807999999999</v>
      </c>
      <c r="BD47" s="22">
        <f t="shared" si="206"/>
        <v>12.143831039999998</v>
      </c>
      <c r="BE47" s="22">
        <f t="shared" si="207"/>
        <v>10.686571315199998</v>
      </c>
      <c r="BF47" s="22">
        <f t="shared" si="208"/>
        <v>9.4041827573759988</v>
      </c>
      <c r="BG47" s="1">
        <f t="shared" si="230"/>
        <v>5.6425096544255995</v>
      </c>
      <c r="BH47" s="1">
        <f t="shared" si="231"/>
        <v>3.3855057926553598</v>
      </c>
      <c r="BI47" s="1">
        <f t="shared" si="232"/>
        <v>2.0313034755932158</v>
      </c>
      <c r="BJ47" s="1">
        <f t="shared" si="233"/>
        <v>1.2187820853559295</v>
      </c>
      <c r="BK47" s="1">
        <f t="shared" si="234"/>
        <v>0.73126925121355768</v>
      </c>
      <c r="BL47" s="1">
        <f t="shared" si="235"/>
        <v>0.43876155072813461</v>
      </c>
      <c r="BM47" s="1">
        <f t="shared" si="236"/>
        <v>0.26325693043688075</v>
      </c>
      <c r="BN47" s="1">
        <f t="shared" si="237"/>
        <v>0.15795415826212844</v>
      </c>
      <c r="BO47" s="1">
        <f t="shared" si="238"/>
        <v>9.4772494957277062E-2</v>
      </c>
      <c r="BP47" s="1">
        <f t="shared" si="239"/>
        <v>5.6863496974366233E-2</v>
      </c>
      <c r="BQ47" s="1">
        <f t="shared" si="240"/>
        <v>3.4118098184619736E-2</v>
      </c>
      <c r="BR47" s="1">
        <f t="shared" si="241"/>
        <v>2.0470858910771841E-2</v>
      </c>
    </row>
    <row r="49" spans="1:1" x14ac:dyDescent="0.2">
      <c r="A49" t="s">
        <v>31</v>
      </c>
    </row>
    <row r="50" spans="1:1" x14ac:dyDescent="0.2">
      <c r="A50" t="s">
        <v>7</v>
      </c>
    </row>
    <row r="52" spans="1:1" ht="25" customHeight="1" x14ac:dyDescent="0.2"/>
    <row r="53" spans="1:1" ht="25" customHeight="1" x14ac:dyDescent="0.2"/>
    <row r="54" spans="1:1" ht="25" customHeight="1" x14ac:dyDescent="0.2"/>
    <row r="55" spans="1:1" ht="25" customHeight="1" x14ac:dyDescent="0.2"/>
    <row r="56" spans="1:1" ht="25" customHeight="1" x14ac:dyDescent="0.2"/>
    <row r="57" spans="1:1" ht="25" customHeight="1" x14ac:dyDescent="0.2"/>
    <row r="58" spans="1:1" ht="25" customHeight="1" x14ac:dyDescent="0.2"/>
    <row r="59" spans="1:1" ht="25" customHeight="1" x14ac:dyDescent="0.2"/>
    <row r="60" spans="1:1" ht="25" customHeight="1" x14ac:dyDescent="0.2"/>
    <row r="61" spans="1:1" ht="25" customHeight="1" x14ac:dyDescent="0.2"/>
    <row r="62" spans="1:1" ht="25" customHeight="1" x14ac:dyDescent="0.2"/>
    <row r="63" spans="1:1" ht="25" customHeight="1" x14ac:dyDescent="0.2"/>
    <row r="64" spans="1:1" ht="25" customHeight="1" x14ac:dyDescent="0.2"/>
    <row r="65" spans="1:1" ht="25" customHeight="1" x14ac:dyDescent="0.2"/>
    <row r="66" spans="1:1" ht="25" customHeight="1" x14ac:dyDescent="0.2"/>
    <row r="80" spans="1:1" x14ac:dyDescent="0.2">
      <c r="A80" t="s">
        <v>8</v>
      </c>
    </row>
    <row r="81" spans="1:70" x14ac:dyDescent="0.2">
      <c r="A81" t="s">
        <v>9</v>
      </c>
    </row>
    <row r="82" spans="1:70" ht="19" x14ac:dyDescent="0.2">
      <c r="A82" s="19" t="s">
        <v>53</v>
      </c>
    </row>
    <row r="83" spans="1:70" x14ac:dyDescent="0.2">
      <c r="A83" t="s">
        <v>54</v>
      </c>
    </row>
    <row r="84" spans="1:70" x14ac:dyDescent="0.2">
      <c r="A84" t="s">
        <v>55</v>
      </c>
    </row>
    <row r="86" spans="1:70" ht="30" customHeight="1" x14ac:dyDescent="0.2">
      <c r="B86" s="35" t="s">
        <v>12</v>
      </c>
      <c r="C86" s="36"/>
      <c r="D86" s="37"/>
      <c r="E86" s="35" t="s">
        <v>13</v>
      </c>
      <c r="F86" s="36"/>
      <c r="G86" s="37"/>
      <c r="H86" s="6"/>
    </row>
    <row r="87" spans="1:70" x14ac:dyDescent="0.2">
      <c r="B87" s="7" t="s">
        <v>14</v>
      </c>
      <c r="C87" s="8" t="s">
        <v>15</v>
      </c>
      <c r="D87" s="9" t="s">
        <v>16</v>
      </c>
      <c r="E87" s="7" t="s">
        <v>14</v>
      </c>
      <c r="F87" s="8" t="s">
        <v>15</v>
      </c>
      <c r="G87" s="9" t="s">
        <v>16</v>
      </c>
      <c r="H87" s="9" t="s">
        <v>17</v>
      </c>
    </row>
    <row r="88" spans="1:70" x14ac:dyDescent="0.2">
      <c r="A88" s="5" t="s">
        <v>11</v>
      </c>
      <c r="B88" s="10">
        <v>2.0000000000000001E-4</v>
      </c>
      <c r="C88" s="11">
        <v>2.9542999999999999</v>
      </c>
      <c r="D88" s="12">
        <v>0.91705999999999999</v>
      </c>
      <c r="E88" s="13">
        <v>4.0000000000000003E-5</v>
      </c>
      <c r="F88" s="11">
        <v>2.3647</v>
      </c>
      <c r="G88" s="12">
        <v>0.85028000000000004</v>
      </c>
      <c r="H88" s="14">
        <v>297</v>
      </c>
      <c r="J88" t="s">
        <v>18</v>
      </c>
    </row>
    <row r="90" spans="1:70" x14ac:dyDescent="0.2">
      <c r="B90" s="34" t="s">
        <v>1</v>
      </c>
      <c r="C90" s="34"/>
      <c r="D90" s="34"/>
      <c r="E90" s="34"/>
      <c r="F90" s="34"/>
      <c r="G90" s="34"/>
      <c r="H90" s="34"/>
      <c r="I90" s="34"/>
      <c r="J90" s="34"/>
      <c r="K90" s="34"/>
      <c r="L90" s="34"/>
      <c r="M90" s="34"/>
      <c r="N90" s="34"/>
      <c r="O90" s="34"/>
      <c r="P90" s="34"/>
      <c r="Q90" s="34"/>
      <c r="R90" s="34"/>
      <c r="S90" s="34"/>
      <c r="T90" s="34"/>
      <c r="U90" s="34"/>
      <c r="V90" s="34"/>
    </row>
    <row r="91" spans="1:70" x14ac:dyDescent="0.2">
      <c r="B91">
        <v>0</v>
      </c>
      <c r="C91">
        <f>B91+1</f>
        <v>1</v>
      </c>
      <c r="D91">
        <f t="shared" ref="D91" si="254">C91+1</f>
        <v>2</v>
      </c>
      <c r="E91">
        <f t="shared" ref="E91" si="255">D91+1</f>
        <v>3</v>
      </c>
      <c r="F91">
        <f t="shared" ref="F91" si="256">E91+1</f>
        <v>4</v>
      </c>
      <c r="G91">
        <f t="shared" ref="G91" si="257">F91+1</f>
        <v>5</v>
      </c>
      <c r="H91">
        <f t="shared" ref="H91" si="258">G91+1</f>
        <v>6</v>
      </c>
      <c r="I91">
        <f t="shared" ref="I91" si="259">H91+1</f>
        <v>7</v>
      </c>
      <c r="J91">
        <f t="shared" ref="J91" si="260">I91+1</f>
        <v>8</v>
      </c>
      <c r="K91">
        <f t="shared" ref="K91" si="261">J91+1</f>
        <v>9</v>
      </c>
      <c r="L91">
        <f t="shared" ref="L91" si="262">K91+1</f>
        <v>10</v>
      </c>
      <c r="M91">
        <f t="shared" ref="M91" si="263">L91+1</f>
        <v>11</v>
      </c>
      <c r="N91">
        <f t="shared" ref="N91" si="264">M91+1</f>
        <v>12</v>
      </c>
      <c r="O91">
        <f t="shared" ref="O91" si="265">N91+1</f>
        <v>13</v>
      </c>
      <c r="P91">
        <f t="shared" ref="P91" si="266">O91+1</f>
        <v>14</v>
      </c>
      <c r="Q91">
        <f t="shared" ref="Q91" si="267">P91+1</f>
        <v>15</v>
      </c>
      <c r="R91">
        <f t="shared" ref="R91" si="268">Q91+1</f>
        <v>16</v>
      </c>
      <c r="S91">
        <f t="shared" ref="S91" si="269">R91+1</f>
        <v>17</v>
      </c>
      <c r="T91">
        <f t="shared" ref="T91" si="270">S91+1</f>
        <v>18</v>
      </c>
      <c r="U91">
        <f t="shared" ref="U91" si="271">T91+1</f>
        <v>19</v>
      </c>
      <c r="V91">
        <f t="shared" ref="V91" si="272">U91+1</f>
        <v>20</v>
      </c>
      <c r="Z91">
        <f t="shared" ref="Z91:Z94" si="273">B91</f>
        <v>0</v>
      </c>
      <c r="AA91">
        <f t="shared" ref="AA91:AA94" si="274">C91</f>
        <v>1</v>
      </c>
      <c r="AB91">
        <f t="shared" ref="AB91:AB94" si="275">D91</f>
        <v>2</v>
      </c>
      <c r="AC91">
        <f t="shared" ref="AC91:AC94" si="276">E91</f>
        <v>3</v>
      </c>
      <c r="AD91">
        <f t="shared" ref="AD91:AD94" si="277">F91</f>
        <v>4</v>
      </c>
      <c r="AE91">
        <f t="shared" ref="AE91:AE94" si="278">G91</f>
        <v>5</v>
      </c>
      <c r="AF91">
        <f t="shared" ref="AF91:AF94" si="279">H91</f>
        <v>6</v>
      </c>
      <c r="AG91">
        <f t="shared" ref="AG91:AG94" si="280">I91</f>
        <v>7</v>
      </c>
      <c r="AH91">
        <f t="shared" ref="AH91:AH94" si="281">J91</f>
        <v>8</v>
      </c>
      <c r="AI91">
        <f t="shared" ref="AI91:AI94" si="282">K91</f>
        <v>9</v>
      </c>
      <c r="AJ91">
        <f t="shared" ref="AJ91:AJ94" si="283">L91</f>
        <v>10</v>
      </c>
      <c r="AK91">
        <f t="shared" ref="AK91:AK94" si="284">M91</f>
        <v>11</v>
      </c>
      <c r="AL91">
        <f t="shared" ref="AL91:AL94" si="285">N91</f>
        <v>12</v>
      </c>
      <c r="AM91">
        <f t="shared" ref="AM91:AM94" si="286">O91</f>
        <v>13</v>
      </c>
      <c r="AN91">
        <f t="shared" ref="AN91:AN94" si="287">P91</f>
        <v>14</v>
      </c>
      <c r="AO91">
        <f t="shared" ref="AO91:AO94" si="288">Q91</f>
        <v>15</v>
      </c>
      <c r="AP91">
        <f t="shared" ref="AP91:AP94" si="289">R91</f>
        <v>16</v>
      </c>
      <c r="AQ91">
        <f t="shared" ref="AQ91:AQ94" si="290">S91</f>
        <v>17</v>
      </c>
      <c r="AR91">
        <f t="shared" ref="AR91:AR94" si="291">T91</f>
        <v>18</v>
      </c>
      <c r="AS91">
        <f t="shared" ref="AS91:AS94" si="292">U91</f>
        <v>19</v>
      </c>
      <c r="AT91">
        <f t="shared" ref="AT91:AT94" si="293">V91</f>
        <v>20</v>
      </c>
      <c r="AW91">
        <f t="shared" ref="AW91:AW94" si="294">Y91</f>
        <v>0</v>
      </c>
      <c r="AX91">
        <f t="shared" ref="AX91:AX94" si="295">Z91</f>
        <v>0</v>
      </c>
      <c r="AY91">
        <f t="shared" ref="AY91:AY94" si="296">AA91</f>
        <v>1</v>
      </c>
      <c r="AZ91">
        <f t="shared" ref="AZ91:AZ94" si="297">AB91</f>
        <v>2</v>
      </c>
      <c r="BA91">
        <f t="shared" ref="BA91:BA94" si="298">AC91</f>
        <v>3</v>
      </c>
      <c r="BB91">
        <f t="shared" ref="BB91:BB94" si="299">AD91</f>
        <v>4</v>
      </c>
      <c r="BC91">
        <f t="shared" ref="BC91:BC94" si="300">AE91</f>
        <v>5</v>
      </c>
      <c r="BD91">
        <f t="shared" ref="BD91:BD94" si="301">AF91</f>
        <v>6</v>
      </c>
      <c r="BE91">
        <f t="shared" ref="BE91:BE94" si="302">AG91</f>
        <v>7</v>
      </c>
      <c r="BF91">
        <f t="shared" ref="BF91:BF94" si="303">AH91</f>
        <v>8</v>
      </c>
      <c r="BG91">
        <f t="shared" ref="BG91:BG94" si="304">AI91</f>
        <v>9</v>
      </c>
      <c r="BH91">
        <f t="shared" ref="BH91:BH94" si="305">AJ91</f>
        <v>10</v>
      </c>
      <c r="BI91">
        <f t="shared" ref="BI91:BI94" si="306">AK91</f>
        <v>11</v>
      </c>
      <c r="BJ91">
        <f t="shared" ref="BJ91:BJ94" si="307">AL91</f>
        <v>12</v>
      </c>
      <c r="BK91">
        <f t="shared" ref="BK91:BK94" si="308">AM91</f>
        <v>13</v>
      </c>
      <c r="BL91">
        <f t="shared" ref="BL91:BL94" si="309">AN91</f>
        <v>14</v>
      </c>
      <c r="BM91">
        <f t="shared" ref="BM91:BM94" si="310">AO91</f>
        <v>15</v>
      </c>
      <c r="BN91">
        <f t="shared" ref="BN91:BN94" si="311">AP91</f>
        <v>16</v>
      </c>
      <c r="BO91">
        <f t="shared" ref="BO91:BO94" si="312">AQ91</f>
        <v>17</v>
      </c>
      <c r="BP91">
        <f t="shared" ref="BP91:BP94" si="313">AR91</f>
        <v>18</v>
      </c>
      <c r="BQ91">
        <f t="shared" ref="BQ91:BQ94" si="314">AS91</f>
        <v>19</v>
      </c>
      <c r="BR91">
        <f t="shared" ref="BR91:BR94" si="315">AT91</f>
        <v>20</v>
      </c>
    </row>
    <row r="92" spans="1:70" x14ac:dyDescent="0.2">
      <c r="A92" t="s">
        <v>10</v>
      </c>
      <c r="B92">
        <v>23.4</v>
      </c>
      <c r="C92">
        <f>44.18*C91^0.459</f>
        <v>44.18</v>
      </c>
      <c r="D92" s="1">
        <f t="shared" ref="D92:V92" si="316">44.18*D91^0.459</f>
        <v>60.729328570372239</v>
      </c>
      <c r="E92" s="1">
        <f t="shared" si="316"/>
        <v>73.151690590977765</v>
      </c>
      <c r="F92" s="1">
        <f t="shared" si="316"/>
        <v>83.477848542513144</v>
      </c>
      <c r="G92" s="15">
        <f t="shared" si="316"/>
        <v>92.481090796487308</v>
      </c>
      <c r="H92" s="15">
        <f t="shared" si="316"/>
        <v>100.55348694834079</v>
      </c>
      <c r="I92" s="15">
        <f t="shared" si="316"/>
        <v>107.92590818911509</v>
      </c>
      <c r="J92" s="15">
        <f t="shared" si="316"/>
        <v>114.74770693721253</v>
      </c>
      <c r="K92" s="15">
        <f t="shared" si="316"/>
        <v>121.12199720050123</v>
      </c>
      <c r="L92" s="15">
        <f t="shared" si="316"/>
        <v>127.12346196302188</v>
      </c>
      <c r="M92" s="15">
        <f t="shared" si="316"/>
        <v>132.80821940094262</v>
      </c>
      <c r="N92" s="15">
        <f t="shared" si="316"/>
        <v>138.21968645953879</v>
      </c>
      <c r="O92" s="15">
        <f t="shared" si="316"/>
        <v>143.39226017972658</v>
      </c>
      <c r="P92" s="15">
        <f t="shared" si="316"/>
        <v>148.35373335610225</v>
      </c>
      <c r="Q92" s="15">
        <f t="shared" si="316"/>
        <v>153.12693842147485</v>
      </c>
      <c r="R92" s="15">
        <f t="shared" si="316"/>
        <v>157.73090079870445</v>
      </c>
      <c r="S92" s="15">
        <f t="shared" si="316"/>
        <v>162.18166939177621</v>
      </c>
      <c r="T92" s="15">
        <f t="shared" si="316"/>
        <v>166.49292813691591</v>
      </c>
      <c r="U92" s="15">
        <f t="shared" si="316"/>
        <v>170.67645520259194</v>
      </c>
      <c r="V92" s="15">
        <f t="shared" si="316"/>
        <v>174.74247375635068</v>
      </c>
      <c r="Y92" t="s">
        <v>52</v>
      </c>
      <c r="Z92">
        <f t="shared" si="273"/>
        <v>23.4</v>
      </c>
      <c r="AA92" s="1">
        <f t="shared" si="274"/>
        <v>44.18</v>
      </c>
      <c r="AB92" s="1">
        <f t="shared" si="275"/>
        <v>60.729328570372239</v>
      </c>
      <c r="AC92" s="1">
        <f t="shared" si="276"/>
        <v>73.151690590977765</v>
      </c>
      <c r="AD92" s="1">
        <f t="shared" si="277"/>
        <v>83.477848542513144</v>
      </c>
      <c r="AE92" s="1">
        <f t="shared" si="278"/>
        <v>92.481090796487308</v>
      </c>
      <c r="AF92" s="15">
        <f t="shared" si="279"/>
        <v>100.55348694834079</v>
      </c>
      <c r="AG92" s="15">
        <f t="shared" si="280"/>
        <v>107.92590818911509</v>
      </c>
      <c r="AH92" s="15">
        <f t="shared" si="281"/>
        <v>114.74770693721253</v>
      </c>
      <c r="AI92" s="15">
        <f t="shared" si="282"/>
        <v>121.12199720050123</v>
      </c>
      <c r="AJ92" s="15">
        <f t="shared" si="283"/>
        <v>127.12346196302188</v>
      </c>
      <c r="AK92" s="15">
        <f t="shared" si="284"/>
        <v>132.80821940094262</v>
      </c>
      <c r="AL92" s="15">
        <f t="shared" si="285"/>
        <v>138.21968645953879</v>
      </c>
      <c r="AM92" s="15">
        <f t="shared" si="286"/>
        <v>143.39226017972658</v>
      </c>
      <c r="AN92" s="15">
        <f t="shared" si="287"/>
        <v>148.35373335610225</v>
      </c>
      <c r="AO92" s="15">
        <f t="shared" si="288"/>
        <v>153.12693842147485</v>
      </c>
      <c r="AP92" s="15">
        <f t="shared" si="289"/>
        <v>157.73090079870445</v>
      </c>
      <c r="AQ92" s="15">
        <f t="shared" si="290"/>
        <v>162.18166939177621</v>
      </c>
      <c r="AR92" s="15">
        <f t="shared" si="291"/>
        <v>166.49292813691591</v>
      </c>
      <c r="AS92" s="15">
        <f t="shared" si="292"/>
        <v>170.67645520259194</v>
      </c>
      <c r="AT92" s="15">
        <f t="shared" si="293"/>
        <v>174.74247375635068</v>
      </c>
      <c r="AW92" t="str">
        <f t="shared" si="294"/>
        <v>SL (mm)</v>
      </c>
      <c r="AX92">
        <f t="shared" si="295"/>
        <v>23.4</v>
      </c>
      <c r="AY92">
        <f t="shared" si="296"/>
        <v>44.18</v>
      </c>
      <c r="AZ92">
        <f t="shared" si="297"/>
        <v>60.729328570372239</v>
      </c>
      <c r="BA92">
        <f t="shared" si="298"/>
        <v>73.151690590977765</v>
      </c>
      <c r="BB92">
        <f t="shared" si="299"/>
        <v>83.477848542513144</v>
      </c>
      <c r="BC92">
        <f t="shared" si="300"/>
        <v>92.481090796487308</v>
      </c>
      <c r="BD92">
        <f t="shared" si="301"/>
        <v>100.55348694834079</v>
      </c>
      <c r="BE92">
        <f t="shared" si="302"/>
        <v>107.92590818911509</v>
      </c>
      <c r="BF92">
        <f t="shared" si="303"/>
        <v>114.74770693721253</v>
      </c>
      <c r="BG92">
        <f t="shared" si="304"/>
        <v>121.12199720050123</v>
      </c>
      <c r="BH92">
        <f t="shared" si="305"/>
        <v>127.12346196302188</v>
      </c>
      <c r="BI92">
        <f t="shared" si="306"/>
        <v>132.80821940094262</v>
      </c>
      <c r="BJ92">
        <f t="shared" si="307"/>
        <v>138.21968645953879</v>
      </c>
      <c r="BK92">
        <f t="shared" si="308"/>
        <v>143.39226017972658</v>
      </c>
      <c r="BL92">
        <f t="shared" si="309"/>
        <v>148.35373335610225</v>
      </c>
      <c r="BM92">
        <f t="shared" si="310"/>
        <v>153.12693842147485</v>
      </c>
      <c r="BN92">
        <f t="shared" si="311"/>
        <v>157.73090079870445</v>
      </c>
      <c r="BO92">
        <f t="shared" si="312"/>
        <v>162.18166939177621</v>
      </c>
      <c r="BP92">
        <f t="shared" si="313"/>
        <v>166.49292813691591</v>
      </c>
      <c r="BQ92">
        <f t="shared" si="314"/>
        <v>170.67645520259194</v>
      </c>
      <c r="BR92">
        <f t="shared" si="315"/>
        <v>174.74247375635068</v>
      </c>
    </row>
    <row r="93" spans="1:70" x14ac:dyDescent="0.2">
      <c r="A93" t="s">
        <v>42</v>
      </c>
      <c r="B93" s="1">
        <f>0.0002*(B92^2.95)</f>
        <v>2.1888539022942592</v>
      </c>
      <c r="C93" s="1">
        <f>0.0002*(C92^2.95)</f>
        <v>14.270718672011354</v>
      </c>
      <c r="D93" s="1">
        <f t="shared" ref="D93:V93" si="317">0.0002*(D92^2.95)</f>
        <v>36.480057174825646</v>
      </c>
      <c r="E93" s="1">
        <f t="shared" si="317"/>
        <v>63.167236829055291</v>
      </c>
      <c r="F93" s="1">
        <f t="shared" si="317"/>
        <v>93.253507553798769</v>
      </c>
      <c r="G93" s="15">
        <f t="shared" si="317"/>
        <v>126.1496875147777</v>
      </c>
      <c r="H93" s="15">
        <f t="shared" si="317"/>
        <v>161.4736064848031</v>
      </c>
      <c r="I93" s="15">
        <f t="shared" si="317"/>
        <v>198.95316196045255</v>
      </c>
      <c r="J93" s="15">
        <f t="shared" si="317"/>
        <v>238.38275881561768</v>
      </c>
      <c r="K93" s="15">
        <f t="shared" si="317"/>
        <v>279.60048125982547</v>
      </c>
      <c r="L93" s="15">
        <f t="shared" si="317"/>
        <v>322.47484649467037</v>
      </c>
      <c r="M93" s="15">
        <f t="shared" si="317"/>
        <v>366.89653480417138</v>
      </c>
      <c r="N93" s="15">
        <f t="shared" si="317"/>
        <v>412.77293261648123</v>
      </c>
      <c r="O93" s="15">
        <f t="shared" si="317"/>
        <v>460.02437174356572</v>
      </c>
      <c r="P93" s="15">
        <f t="shared" si="317"/>
        <v>508.58144500207783</v>
      </c>
      <c r="Q93" s="15">
        <f t="shared" si="317"/>
        <v>558.38303384017149</v>
      </c>
      <c r="R93" s="15">
        <f t="shared" si="317"/>
        <v>609.37482343772888</v>
      </c>
      <c r="S93" s="15">
        <f t="shared" si="317"/>
        <v>661.50816138887751</v>
      </c>
      <c r="T93" s="15">
        <f t="shared" si="317"/>
        <v>714.73916464149761</v>
      </c>
      <c r="U93" s="15">
        <f t="shared" si="317"/>
        <v>769.02800971615875</v>
      </c>
      <c r="V93" s="15">
        <f t="shared" si="317"/>
        <v>824.33836080314518</v>
      </c>
      <c r="Y93" t="s">
        <v>51</v>
      </c>
      <c r="Z93">
        <f t="shared" si="273"/>
        <v>2.1888539022942592</v>
      </c>
      <c r="AA93" s="1">
        <f t="shared" si="274"/>
        <v>14.270718672011354</v>
      </c>
      <c r="AB93" s="1">
        <f t="shared" si="275"/>
        <v>36.480057174825646</v>
      </c>
      <c r="AC93" s="1">
        <f t="shared" si="276"/>
        <v>63.167236829055291</v>
      </c>
      <c r="AD93" s="1">
        <f t="shared" si="277"/>
        <v>93.253507553798769</v>
      </c>
      <c r="AE93" s="1">
        <f t="shared" si="278"/>
        <v>126.1496875147777</v>
      </c>
      <c r="AF93" s="15">
        <f t="shared" si="279"/>
        <v>161.4736064848031</v>
      </c>
      <c r="AG93" s="15">
        <f t="shared" si="280"/>
        <v>198.95316196045255</v>
      </c>
      <c r="AH93" s="15">
        <f t="shared" si="281"/>
        <v>238.38275881561768</v>
      </c>
      <c r="AI93" s="15">
        <f t="shared" si="282"/>
        <v>279.60048125982547</v>
      </c>
      <c r="AJ93" s="15">
        <f t="shared" si="283"/>
        <v>322.47484649467037</v>
      </c>
      <c r="AK93" s="15">
        <f t="shared" si="284"/>
        <v>366.89653480417138</v>
      </c>
      <c r="AL93" s="15">
        <f t="shared" si="285"/>
        <v>412.77293261648123</v>
      </c>
      <c r="AM93" s="15">
        <f t="shared" si="286"/>
        <v>460.02437174356572</v>
      </c>
      <c r="AN93" s="15">
        <f t="shared" si="287"/>
        <v>508.58144500207783</v>
      </c>
      <c r="AO93" s="15">
        <f t="shared" si="288"/>
        <v>558.38303384017149</v>
      </c>
      <c r="AP93" s="15">
        <f t="shared" si="289"/>
        <v>609.37482343772888</v>
      </c>
      <c r="AQ93" s="15">
        <f t="shared" si="290"/>
        <v>661.50816138887751</v>
      </c>
      <c r="AR93" s="15">
        <f t="shared" si="291"/>
        <v>714.73916464149761</v>
      </c>
      <c r="AS93" s="15">
        <f t="shared" si="292"/>
        <v>769.02800971615875</v>
      </c>
      <c r="AT93" s="15">
        <f t="shared" si="293"/>
        <v>824.33836080314518</v>
      </c>
      <c r="AW93" t="str">
        <f t="shared" si="294"/>
        <v xml:space="preserve"> (DSW, g)</v>
      </c>
      <c r="AX93">
        <f t="shared" si="295"/>
        <v>2.1888539022942592</v>
      </c>
      <c r="AY93">
        <f t="shared" si="296"/>
        <v>14.270718672011354</v>
      </c>
      <c r="AZ93">
        <f t="shared" si="297"/>
        <v>36.480057174825646</v>
      </c>
      <c r="BA93">
        <f t="shared" si="298"/>
        <v>63.167236829055291</v>
      </c>
      <c r="BB93">
        <f t="shared" si="299"/>
        <v>93.253507553798769</v>
      </c>
      <c r="BC93">
        <f t="shared" si="300"/>
        <v>126.1496875147777</v>
      </c>
      <c r="BD93">
        <f t="shared" si="301"/>
        <v>161.4736064848031</v>
      </c>
      <c r="BE93">
        <f t="shared" si="302"/>
        <v>198.95316196045255</v>
      </c>
      <c r="BF93">
        <f t="shared" si="303"/>
        <v>238.38275881561768</v>
      </c>
      <c r="BG93">
        <f t="shared" si="304"/>
        <v>279.60048125982547</v>
      </c>
      <c r="BH93">
        <f t="shared" si="305"/>
        <v>322.47484649467037</v>
      </c>
      <c r="BI93">
        <f t="shared" si="306"/>
        <v>366.89653480417138</v>
      </c>
      <c r="BJ93">
        <f t="shared" si="307"/>
        <v>412.77293261648123</v>
      </c>
      <c r="BK93">
        <f t="shared" si="308"/>
        <v>460.02437174356572</v>
      </c>
      <c r="BL93">
        <f t="shared" si="309"/>
        <v>508.58144500207783</v>
      </c>
      <c r="BM93">
        <f t="shared" si="310"/>
        <v>558.38303384017149</v>
      </c>
      <c r="BN93">
        <f t="shared" si="311"/>
        <v>609.37482343772888</v>
      </c>
      <c r="BO93">
        <f t="shared" si="312"/>
        <v>661.50816138887751</v>
      </c>
      <c r="BP93">
        <f t="shared" si="313"/>
        <v>714.73916464149761</v>
      </c>
      <c r="BQ93">
        <f t="shared" si="314"/>
        <v>769.02800971615875</v>
      </c>
      <c r="BR93">
        <f t="shared" si="315"/>
        <v>824.33836080314518</v>
      </c>
    </row>
    <row r="94" spans="1:70" x14ac:dyDescent="0.2">
      <c r="A94" t="s">
        <v>43</v>
      </c>
      <c r="B94" s="1">
        <f>0.00004*(B92^2.36)</f>
        <v>6.8141143104232998E-2</v>
      </c>
      <c r="C94" s="1">
        <f>0.00004*(C92^2.36)</f>
        <v>0.30534630611902647</v>
      </c>
      <c r="D94" s="1">
        <f t="shared" ref="D94:V94" si="318">0.00004*(D92^2.36)</f>
        <v>0.64696442876368976</v>
      </c>
      <c r="E94" s="1">
        <f t="shared" si="318"/>
        <v>1.0037591067726914</v>
      </c>
      <c r="F94" s="1">
        <f t="shared" si="318"/>
        <v>1.370781187450711</v>
      </c>
      <c r="G94" s="1">
        <f t="shared" si="318"/>
        <v>1.7456008231887741</v>
      </c>
      <c r="H94" s="1">
        <f t="shared" si="318"/>
        <v>2.1267538663998304</v>
      </c>
      <c r="I94" s="1">
        <f t="shared" si="318"/>
        <v>2.5132556723362502</v>
      </c>
      <c r="J94" s="1">
        <f t="shared" si="318"/>
        <v>2.9043962547670654</v>
      </c>
      <c r="K94" s="1">
        <f t="shared" si="318"/>
        <v>3.2996382279350889</v>
      </c>
      <c r="L94" s="1">
        <f t="shared" si="318"/>
        <v>3.6985600178949776</v>
      </c>
      <c r="M94" s="1">
        <f t="shared" si="318"/>
        <v>4.1008216608483945</v>
      </c>
      <c r="N94" s="1">
        <f t="shared" si="318"/>
        <v>4.5061429358178646</v>
      </c>
      <c r="O94" s="1">
        <f t="shared" si="318"/>
        <v>4.9142887123120316</v>
      </c>
      <c r="P94" s="1">
        <f t="shared" si="318"/>
        <v>5.3250587539654042</v>
      </c>
      <c r="Q94" s="1">
        <f t="shared" si="318"/>
        <v>5.7382803982001613</v>
      </c>
      <c r="R94" s="1">
        <f t="shared" si="318"/>
        <v>6.1538031612418109</v>
      </c>
      <c r="S94" s="1">
        <f t="shared" si="318"/>
        <v>6.5714946723967085</v>
      </c>
      <c r="T94" s="1">
        <f t="shared" si="318"/>
        <v>6.9912375505558462</v>
      </c>
      <c r="U94" s="1">
        <f t="shared" si="318"/>
        <v>7.4129269639877187</v>
      </c>
      <c r="V94" s="1">
        <f t="shared" si="318"/>
        <v>7.8364686956222442</v>
      </c>
      <c r="Y94" t="s">
        <v>50</v>
      </c>
      <c r="Z94">
        <f t="shared" si="273"/>
        <v>6.8141143104232998E-2</v>
      </c>
      <c r="AA94" s="1">
        <f t="shared" si="274"/>
        <v>0.30534630611902647</v>
      </c>
      <c r="AB94" s="1">
        <f t="shared" si="275"/>
        <v>0.64696442876368976</v>
      </c>
      <c r="AC94" s="1">
        <f t="shared" si="276"/>
        <v>1.0037591067726914</v>
      </c>
      <c r="AD94" s="1">
        <f t="shared" si="277"/>
        <v>1.370781187450711</v>
      </c>
      <c r="AE94" s="1">
        <f t="shared" si="278"/>
        <v>1.7456008231887741</v>
      </c>
      <c r="AF94" s="1">
        <f t="shared" si="279"/>
        <v>2.1267538663998304</v>
      </c>
      <c r="AG94" s="1">
        <f t="shared" si="280"/>
        <v>2.5132556723362502</v>
      </c>
      <c r="AH94" s="1">
        <f t="shared" si="281"/>
        <v>2.9043962547670654</v>
      </c>
      <c r="AI94" s="1">
        <f t="shared" si="282"/>
        <v>3.2996382279350889</v>
      </c>
      <c r="AJ94" s="1">
        <f t="shared" si="283"/>
        <v>3.6985600178949776</v>
      </c>
      <c r="AK94" s="1">
        <f t="shared" si="284"/>
        <v>4.1008216608483945</v>
      </c>
      <c r="AL94" s="1">
        <f t="shared" si="285"/>
        <v>4.5061429358178646</v>
      </c>
      <c r="AM94" s="1">
        <f t="shared" si="286"/>
        <v>4.9142887123120316</v>
      </c>
      <c r="AN94" s="1">
        <f t="shared" si="287"/>
        <v>5.3250587539654042</v>
      </c>
      <c r="AO94" s="1">
        <f t="shared" si="288"/>
        <v>5.7382803982001613</v>
      </c>
      <c r="AP94" s="1">
        <f t="shared" si="289"/>
        <v>6.1538031612418109</v>
      </c>
      <c r="AQ94" s="1">
        <f t="shared" si="290"/>
        <v>6.5714946723967085</v>
      </c>
      <c r="AR94" s="1">
        <f t="shared" si="291"/>
        <v>6.9912375505558462</v>
      </c>
      <c r="AS94" s="1">
        <f t="shared" si="292"/>
        <v>7.4129269639877187</v>
      </c>
      <c r="AT94" s="1">
        <f t="shared" si="293"/>
        <v>7.8364686956222442</v>
      </c>
      <c r="AW94" t="str">
        <f t="shared" si="294"/>
        <v xml:space="preserve"> (DMW, g)</v>
      </c>
      <c r="AX94">
        <f t="shared" si="295"/>
        <v>6.8141143104232998E-2</v>
      </c>
      <c r="AY94">
        <f t="shared" si="296"/>
        <v>0.30534630611902647</v>
      </c>
      <c r="AZ94">
        <f t="shared" si="297"/>
        <v>0.64696442876368976</v>
      </c>
      <c r="BA94">
        <f t="shared" si="298"/>
        <v>1.0037591067726914</v>
      </c>
      <c r="BB94">
        <f t="shared" si="299"/>
        <v>1.370781187450711</v>
      </c>
      <c r="BC94">
        <f t="shared" si="300"/>
        <v>1.7456008231887741</v>
      </c>
      <c r="BD94">
        <f t="shared" si="301"/>
        <v>2.1267538663998304</v>
      </c>
      <c r="BE94">
        <f t="shared" si="302"/>
        <v>2.5132556723362502</v>
      </c>
      <c r="BF94">
        <f t="shared" si="303"/>
        <v>2.9043962547670654</v>
      </c>
      <c r="BG94">
        <f t="shared" si="304"/>
        <v>3.2996382279350889</v>
      </c>
      <c r="BH94">
        <f t="shared" si="305"/>
        <v>3.6985600178949776</v>
      </c>
      <c r="BI94">
        <f t="shared" si="306"/>
        <v>4.1008216608483945</v>
      </c>
      <c r="BJ94">
        <f t="shared" si="307"/>
        <v>4.5061429358178646</v>
      </c>
      <c r="BK94">
        <f t="shared" si="308"/>
        <v>4.9142887123120316</v>
      </c>
      <c r="BL94">
        <f t="shared" si="309"/>
        <v>5.3250587539654042</v>
      </c>
      <c r="BM94">
        <f t="shared" si="310"/>
        <v>5.7382803982001613</v>
      </c>
      <c r="BN94">
        <f t="shared" si="311"/>
        <v>6.1538031612418109</v>
      </c>
      <c r="BO94">
        <f t="shared" si="312"/>
        <v>6.5714946723967085</v>
      </c>
      <c r="BP94">
        <f t="shared" si="313"/>
        <v>6.9912375505558462</v>
      </c>
      <c r="BQ94">
        <f t="shared" si="314"/>
        <v>7.4129269639877187</v>
      </c>
      <c r="BR94">
        <f t="shared" si="315"/>
        <v>7.8364686956222442</v>
      </c>
    </row>
    <row r="96" spans="1:70" x14ac:dyDescent="0.2">
      <c r="A96" s="20" t="s">
        <v>19</v>
      </c>
      <c r="B96" s="20"/>
      <c r="C96" s="20"/>
      <c r="D96" s="20"/>
      <c r="E96" s="20"/>
      <c r="F96" s="20"/>
      <c r="G96" s="20"/>
      <c r="H96" s="20"/>
      <c r="I96" s="20"/>
      <c r="J96" s="20"/>
      <c r="K96" s="20"/>
      <c r="L96" s="20"/>
      <c r="M96" s="20"/>
      <c r="N96" s="20"/>
      <c r="O96" s="20"/>
      <c r="P96" s="20"/>
      <c r="Q96" s="20"/>
      <c r="R96" s="20"/>
      <c r="S96" s="20"/>
      <c r="T96" s="20"/>
      <c r="U96" s="20"/>
      <c r="V96" s="20"/>
    </row>
    <row r="97" spans="1:70" x14ac:dyDescent="0.2">
      <c r="A97" s="20" t="s">
        <v>58</v>
      </c>
      <c r="B97" s="20"/>
      <c r="C97" s="20"/>
      <c r="D97" s="20"/>
      <c r="E97" s="20"/>
      <c r="F97" s="20"/>
      <c r="G97" s="20"/>
      <c r="H97" s="20"/>
      <c r="I97" s="20"/>
      <c r="J97" s="20"/>
      <c r="K97" s="20"/>
      <c r="L97" s="20"/>
      <c r="M97" s="20"/>
      <c r="N97" s="20"/>
      <c r="O97" s="20"/>
      <c r="P97" s="20"/>
      <c r="Q97" s="20"/>
      <c r="R97" s="20"/>
      <c r="S97" s="20"/>
      <c r="T97" s="20"/>
      <c r="U97" s="20"/>
      <c r="V97" s="20"/>
    </row>
    <row r="98" spans="1:70" x14ac:dyDescent="0.2">
      <c r="A98" s="20"/>
      <c r="B98" s="20"/>
      <c r="C98" s="20"/>
      <c r="D98" s="20"/>
      <c r="E98" s="20"/>
      <c r="F98" s="20"/>
      <c r="G98" s="20"/>
      <c r="H98" s="20"/>
      <c r="I98" s="20"/>
      <c r="J98" s="20"/>
      <c r="K98" s="20"/>
      <c r="L98" s="20"/>
      <c r="M98" s="20"/>
      <c r="N98" s="20"/>
      <c r="O98" s="20"/>
      <c r="P98" s="20"/>
      <c r="Q98" s="20"/>
      <c r="R98" s="20"/>
      <c r="S98" s="20"/>
      <c r="T98" s="20"/>
      <c r="U98" s="20"/>
      <c r="V98" s="20"/>
    </row>
    <row r="99" spans="1:70" x14ac:dyDescent="0.2">
      <c r="A99" s="20"/>
      <c r="B99" s="33" t="s">
        <v>1</v>
      </c>
      <c r="C99" s="33"/>
      <c r="D99" s="33"/>
      <c r="E99" s="33"/>
      <c r="F99" s="33"/>
      <c r="G99" s="33"/>
      <c r="H99" s="33"/>
      <c r="I99" s="33"/>
      <c r="J99" s="33"/>
      <c r="K99" s="33"/>
      <c r="L99" s="33"/>
      <c r="M99" s="33"/>
      <c r="N99" s="33"/>
      <c r="O99" s="33"/>
      <c r="P99" s="33"/>
      <c r="Q99" s="33"/>
      <c r="R99" s="33"/>
      <c r="S99" s="33"/>
      <c r="T99" s="33"/>
      <c r="U99" s="33"/>
      <c r="V99" s="33"/>
    </row>
    <row r="100" spans="1:70" x14ac:dyDescent="0.2">
      <c r="A100" s="20"/>
      <c r="B100" s="20">
        <v>0</v>
      </c>
      <c r="C100" s="20">
        <f>B100+1</f>
        <v>1</v>
      </c>
      <c r="D100" s="20">
        <f t="shared" ref="D100" si="319">C100+1</f>
        <v>2</v>
      </c>
      <c r="E100" s="20">
        <f t="shared" ref="E100" si="320">D100+1</f>
        <v>3</v>
      </c>
      <c r="F100" s="20">
        <f t="shared" ref="F100" si="321">E100+1</f>
        <v>4</v>
      </c>
      <c r="G100" s="20">
        <f t="shared" ref="G100" si="322">F100+1</f>
        <v>5</v>
      </c>
      <c r="H100" s="20">
        <f t="shared" ref="H100" si="323">G100+1</f>
        <v>6</v>
      </c>
      <c r="I100" s="20">
        <f t="shared" ref="I100" si="324">H100+1</f>
        <v>7</v>
      </c>
      <c r="J100" s="20">
        <f t="shared" ref="J100" si="325">I100+1</f>
        <v>8</v>
      </c>
      <c r="K100" s="20">
        <f t="shared" ref="K100" si="326">J100+1</f>
        <v>9</v>
      </c>
      <c r="L100" s="20">
        <f t="shared" ref="L100" si="327">K100+1</f>
        <v>10</v>
      </c>
      <c r="M100" s="20">
        <f t="shared" ref="M100" si="328">L100+1</f>
        <v>11</v>
      </c>
      <c r="N100" s="20">
        <f t="shared" ref="N100" si="329">M100+1</f>
        <v>12</v>
      </c>
      <c r="O100" s="20">
        <f t="shared" ref="O100" si="330">N100+1</f>
        <v>13</v>
      </c>
      <c r="P100" s="20">
        <f t="shared" ref="P100" si="331">O100+1</f>
        <v>14</v>
      </c>
      <c r="Q100" s="20">
        <f t="shared" ref="Q100" si="332">P100+1</f>
        <v>15</v>
      </c>
      <c r="R100" s="20">
        <f t="shared" ref="R100" si="333">Q100+1</f>
        <v>16</v>
      </c>
      <c r="S100" s="20">
        <f t="shared" ref="S100" si="334">R100+1</f>
        <v>17</v>
      </c>
      <c r="T100" s="20">
        <f t="shared" ref="T100" si="335">S100+1</f>
        <v>18</v>
      </c>
      <c r="U100" s="20">
        <f t="shared" ref="U100" si="336">T100+1</f>
        <v>19</v>
      </c>
      <c r="V100" s="20">
        <f t="shared" ref="V100" si="337">U100+1</f>
        <v>20</v>
      </c>
      <c r="Z100">
        <f>B100</f>
        <v>0</v>
      </c>
      <c r="AA100">
        <f t="shared" ref="AA100:AA101" si="338">C100</f>
        <v>1</v>
      </c>
      <c r="AB100">
        <f t="shared" ref="AB100:AB101" si="339">D100</f>
        <v>2</v>
      </c>
      <c r="AC100">
        <f t="shared" ref="AC100:AC101" si="340">E100</f>
        <v>3</v>
      </c>
      <c r="AD100">
        <f t="shared" ref="AD100:AD101" si="341">F100</f>
        <v>4</v>
      </c>
      <c r="AE100">
        <f t="shared" ref="AE100:AE101" si="342">G100</f>
        <v>5</v>
      </c>
      <c r="AF100">
        <f t="shared" ref="AF100:AF101" si="343">H100</f>
        <v>6</v>
      </c>
      <c r="AG100">
        <f t="shared" ref="AG100:AG101" si="344">I100</f>
        <v>7</v>
      </c>
      <c r="AH100">
        <f t="shared" ref="AH100:AH101" si="345">J100</f>
        <v>8</v>
      </c>
      <c r="AI100">
        <f t="shared" ref="AI100:AI101" si="346">K100</f>
        <v>9</v>
      </c>
      <c r="AJ100">
        <f t="shared" ref="AJ100:AJ101" si="347">L100</f>
        <v>10</v>
      </c>
      <c r="AK100">
        <f t="shared" ref="AK100:AK101" si="348">M100</f>
        <v>11</v>
      </c>
      <c r="AL100">
        <f t="shared" ref="AL100:AL101" si="349">N100</f>
        <v>12</v>
      </c>
      <c r="AM100">
        <f t="shared" ref="AM100:AM101" si="350">O100</f>
        <v>13</v>
      </c>
      <c r="AN100">
        <f t="shared" ref="AN100:AN101" si="351">P100</f>
        <v>14</v>
      </c>
      <c r="AO100">
        <f t="shared" ref="AO100:AO101" si="352">Q100</f>
        <v>15</v>
      </c>
      <c r="AP100">
        <f t="shared" ref="AP100:AP101" si="353">R100</f>
        <v>16</v>
      </c>
      <c r="AQ100">
        <f t="shared" ref="AQ100:AQ101" si="354">S100</f>
        <v>17</v>
      </c>
      <c r="AR100">
        <f t="shared" ref="AR100:AR101" si="355">T100</f>
        <v>18</v>
      </c>
      <c r="AS100">
        <f t="shared" ref="AS100:AS101" si="356">U100</f>
        <v>19</v>
      </c>
      <c r="AT100">
        <f t="shared" ref="AT100:AT101" si="357">V100</f>
        <v>20</v>
      </c>
      <c r="AX100">
        <f>Z100</f>
        <v>0</v>
      </c>
      <c r="AY100">
        <f t="shared" ref="AY100:AY101" si="358">AA100</f>
        <v>1</v>
      </c>
      <c r="AZ100">
        <f t="shared" ref="AZ100:AZ101" si="359">AB100</f>
        <v>2</v>
      </c>
      <c r="BA100">
        <f t="shared" ref="BA100:BA101" si="360">AC100</f>
        <v>3</v>
      </c>
      <c r="BB100">
        <f t="shared" ref="BB100:BB101" si="361">AD100</f>
        <v>4</v>
      </c>
      <c r="BC100">
        <f t="shared" ref="BC100:BC101" si="362">AE100</f>
        <v>5</v>
      </c>
      <c r="BD100">
        <f t="shared" ref="BD100:BD101" si="363">AF100</f>
        <v>6</v>
      </c>
      <c r="BE100">
        <f t="shared" ref="BE100:BE101" si="364">AG100</f>
        <v>7</v>
      </c>
      <c r="BF100">
        <f t="shared" ref="BF100:BF101" si="365">AH100</f>
        <v>8</v>
      </c>
      <c r="BG100">
        <f t="shared" ref="BG100:BG101" si="366">AI100</f>
        <v>9</v>
      </c>
      <c r="BH100">
        <f t="shared" ref="BH100:BH101" si="367">AJ100</f>
        <v>10</v>
      </c>
      <c r="BI100">
        <f t="shared" ref="BI100:BI101" si="368">AK100</f>
        <v>11</v>
      </c>
      <c r="BJ100">
        <f t="shared" ref="BJ100:BJ101" si="369">AL100</f>
        <v>12</v>
      </c>
      <c r="BK100">
        <f t="shared" ref="BK100:BK101" si="370">AM100</f>
        <v>13</v>
      </c>
      <c r="BL100">
        <f t="shared" ref="BL100:BL101" si="371">AN100</f>
        <v>14</v>
      </c>
      <c r="BM100">
        <f t="shared" ref="BM100:BM101" si="372">AO100</f>
        <v>15</v>
      </c>
      <c r="BN100">
        <f t="shared" ref="BN100:BN101" si="373">AP100</f>
        <v>16</v>
      </c>
      <c r="BO100">
        <f t="shared" ref="BO100:BO101" si="374">AQ100</f>
        <v>17</v>
      </c>
      <c r="BP100">
        <f t="shared" ref="BP100:BP101" si="375">AR100</f>
        <v>18</v>
      </c>
      <c r="BQ100">
        <f t="shared" ref="BQ100:BQ101" si="376">AS100</f>
        <v>19</v>
      </c>
      <c r="BR100">
        <f t="shared" ref="BR100:BR101" si="377">AT100</f>
        <v>20</v>
      </c>
    </row>
    <row r="101" spans="1:70" x14ac:dyDescent="0.2">
      <c r="A101" s="20" t="s">
        <v>60</v>
      </c>
      <c r="B101" s="21">
        <f>B94*2.5</f>
        <v>0.17035285776058251</v>
      </c>
      <c r="C101" s="21">
        <f>C94*2.5</f>
        <v>0.76336576529756617</v>
      </c>
      <c r="D101" s="21">
        <f t="shared" ref="D101:V101" si="378">D94*2.5</f>
        <v>1.6174110719092245</v>
      </c>
      <c r="E101" s="21">
        <f t="shared" si="378"/>
        <v>2.5093977669317287</v>
      </c>
      <c r="F101" s="21">
        <f t="shared" si="378"/>
        <v>3.4269529686267775</v>
      </c>
      <c r="G101" s="21">
        <f t="shared" si="378"/>
        <v>4.364002057971935</v>
      </c>
      <c r="H101" s="21">
        <f t="shared" si="378"/>
        <v>5.3168846659995763</v>
      </c>
      <c r="I101" s="21">
        <f t="shared" si="378"/>
        <v>6.2831391808406254</v>
      </c>
      <c r="J101" s="21">
        <f t="shared" si="378"/>
        <v>7.2609906369176631</v>
      </c>
      <c r="K101" s="21">
        <f t="shared" si="378"/>
        <v>8.2490955698377224</v>
      </c>
      <c r="L101" s="21">
        <f t="shared" si="378"/>
        <v>9.2464000447374435</v>
      </c>
      <c r="M101" s="21">
        <f t="shared" si="378"/>
        <v>10.252054152120987</v>
      </c>
      <c r="N101" s="21">
        <f t="shared" si="378"/>
        <v>11.265357339544661</v>
      </c>
      <c r="O101" s="21">
        <f t="shared" si="378"/>
        <v>12.285721780780079</v>
      </c>
      <c r="P101" s="21">
        <f t="shared" si="378"/>
        <v>13.31264688491351</v>
      </c>
      <c r="Q101" s="21">
        <f t="shared" si="378"/>
        <v>14.345700995500403</v>
      </c>
      <c r="R101" s="21">
        <f t="shared" si="378"/>
        <v>15.384507903104527</v>
      </c>
      <c r="S101" s="21">
        <f t="shared" si="378"/>
        <v>16.428736680991772</v>
      </c>
      <c r="T101" s="21">
        <f t="shared" si="378"/>
        <v>17.478093876389615</v>
      </c>
      <c r="U101" s="21">
        <f t="shared" si="378"/>
        <v>18.532317409969295</v>
      </c>
      <c r="V101" s="21">
        <f t="shared" si="378"/>
        <v>19.591171739055611</v>
      </c>
      <c r="Z101" s="1">
        <f t="shared" ref="Z101" si="379">B101</f>
        <v>0.17035285776058251</v>
      </c>
      <c r="AA101" s="1">
        <f t="shared" si="338"/>
        <v>0.76336576529756617</v>
      </c>
      <c r="AB101" s="1">
        <f t="shared" si="339"/>
        <v>1.6174110719092245</v>
      </c>
      <c r="AC101" s="1">
        <f t="shared" si="340"/>
        <v>2.5093977669317287</v>
      </c>
      <c r="AD101" s="1">
        <f t="shared" si="341"/>
        <v>3.4269529686267775</v>
      </c>
      <c r="AE101" s="1">
        <f t="shared" si="342"/>
        <v>4.364002057971935</v>
      </c>
      <c r="AF101" s="1">
        <f t="shared" si="343"/>
        <v>5.3168846659995763</v>
      </c>
      <c r="AG101" s="1">
        <f t="shared" si="344"/>
        <v>6.2831391808406254</v>
      </c>
      <c r="AH101" s="1">
        <f t="shared" si="345"/>
        <v>7.2609906369176631</v>
      </c>
      <c r="AI101" s="1">
        <f t="shared" si="346"/>
        <v>8.2490955698377224</v>
      </c>
      <c r="AJ101" s="1">
        <f t="shared" si="347"/>
        <v>9.2464000447374435</v>
      </c>
      <c r="AK101" s="1">
        <f t="shared" si="348"/>
        <v>10.252054152120987</v>
      </c>
      <c r="AL101" s="1">
        <f t="shared" si="349"/>
        <v>11.265357339544661</v>
      </c>
      <c r="AM101" s="1">
        <f t="shared" si="350"/>
        <v>12.285721780780079</v>
      </c>
      <c r="AN101" s="1">
        <f t="shared" si="351"/>
        <v>13.31264688491351</v>
      </c>
      <c r="AO101" s="1">
        <f t="shared" si="352"/>
        <v>14.345700995500403</v>
      </c>
      <c r="AP101" s="1">
        <f t="shared" si="353"/>
        <v>15.384507903104527</v>
      </c>
      <c r="AQ101" s="1">
        <f t="shared" si="354"/>
        <v>16.428736680991772</v>
      </c>
      <c r="AR101" s="1">
        <f t="shared" si="355"/>
        <v>17.478093876389615</v>
      </c>
      <c r="AS101" s="1">
        <f t="shared" si="356"/>
        <v>18.532317409969295</v>
      </c>
      <c r="AT101" s="1">
        <f t="shared" si="357"/>
        <v>19.591171739055611</v>
      </c>
      <c r="AX101" s="1">
        <f t="shared" ref="AX101" si="380">Z101</f>
        <v>0.17035285776058251</v>
      </c>
      <c r="AY101" s="1">
        <f t="shared" si="358"/>
        <v>0.76336576529756617</v>
      </c>
      <c r="AZ101" s="1">
        <f t="shared" si="359"/>
        <v>1.6174110719092245</v>
      </c>
      <c r="BA101" s="1">
        <f t="shared" si="360"/>
        <v>2.5093977669317287</v>
      </c>
      <c r="BB101" s="1">
        <f t="shared" si="361"/>
        <v>3.4269529686267775</v>
      </c>
      <c r="BC101" s="1">
        <f t="shared" si="362"/>
        <v>4.364002057971935</v>
      </c>
      <c r="BD101" s="1">
        <f t="shared" si="363"/>
        <v>5.3168846659995763</v>
      </c>
      <c r="BE101" s="1">
        <f t="shared" si="364"/>
        <v>6.2831391808406254</v>
      </c>
      <c r="BF101" s="1">
        <f t="shared" si="365"/>
        <v>7.2609906369176631</v>
      </c>
      <c r="BG101" s="1">
        <f t="shared" si="366"/>
        <v>8.2490955698377224</v>
      </c>
      <c r="BH101" s="1">
        <f t="shared" si="367"/>
        <v>9.2464000447374435</v>
      </c>
      <c r="BI101" s="1">
        <f t="shared" si="368"/>
        <v>10.252054152120987</v>
      </c>
      <c r="BJ101" s="1">
        <f t="shared" si="369"/>
        <v>11.265357339544661</v>
      </c>
      <c r="BK101" s="1">
        <f t="shared" si="370"/>
        <v>12.285721780780079</v>
      </c>
      <c r="BL101" s="1">
        <f t="shared" si="371"/>
        <v>13.31264688491351</v>
      </c>
      <c r="BM101" s="1">
        <f t="shared" si="372"/>
        <v>14.345700995500403</v>
      </c>
      <c r="BN101" s="1">
        <f t="shared" si="373"/>
        <v>15.384507903104527</v>
      </c>
      <c r="BO101" s="1">
        <f t="shared" si="374"/>
        <v>16.428736680991772</v>
      </c>
      <c r="BP101" s="1">
        <f t="shared" si="375"/>
        <v>17.478093876389615</v>
      </c>
      <c r="BQ101" s="1">
        <f t="shared" si="376"/>
        <v>18.532317409969295</v>
      </c>
      <c r="BR101" s="1">
        <f t="shared" si="377"/>
        <v>19.591171739055611</v>
      </c>
    </row>
    <row r="103" spans="1:70" x14ac:dyDescent="0.2">
      <c r="A103" t="s">
        <v>23</v>
      </c>
    </row>
    <row r="104" spans="1:70" x14ac:dyDescent="0.2">
      <c r="A104" t="s">
        <v>34</v>
      </c>
    </row>
    <row r="105" spans="1:70" x14ac:dyDescent="0.2">
      <c r="A105" t="s">
        <v>44</v>
      </c>
    </row>
    <row r="106" spans="1:70" x14ac:dyDescent="0.2">
      <c r="B106" s="34" t="s">
        <v>1</v>
      </c>
      <c r="C106" s="34"/>
      <c r="D106" s="34"/>
      <c r="E106" s="34"/>
      <c r="F106" s="34"/>
      <c r="G106" s="34"/>
      <c r="H106" s="34"/>
      <c r="I106" s="34"/>
      <c r="J106" s="34"/>
      <c r="K106" s="34"/>
      <c r="L106" s="34"/>
      <c r="M106" s="34"/>
      <c r="N106" s="34"/>
      <c r="O106" s="34"/>
      <c r="P106" s="34"/>
      <c r="Q106" s="34"/>
      <c r="R106" s="34"/>
      <c r="S106" s="34"/>
      <c r="T106" s="34"/>
      <c r="U106" s="34"/>
      <c r="V106" s="34"/>
      <c r="Y106" t="s">
        <v>57</v>
      </c>
      <c r="AW106" t="s">
        <v>57</v>
      </c>
    </row>
    <row r="107" spans="1:70" x14ac:dyDescent="0.2">
      <c r="A107" t="s">
        <v>57</v>
      </c>
      <c r="B107">
        <v>0</v>
      </c>
      <c r="C107">
        <f>B107+1</f>
        <v>1</v>
      </c>
      <c r="D107">
        <f t="shared" ref="D107" si="381">C107+1</f>
        <v>2</v>
      </c>
      <c r="E107">
        <f t="shared" ref="E107" si="382">D107+1</f>
        <v>3</v>
      </c>
      <c r="F107">
        <f t="shared" ref="F107" si="383">E107+1</f>
        <v>4</v>
      </c>
      <c r="G107">
        <f t="shared" ref="G107" si="384">F107+1</f>
        <v>5</v>
      </c>
      <c r="H107">
        <f t="shared" ref="H107" si="385">G107+1</f>
        <v>6</v>
      </c>
      <c r="I107">
        <f t="shared" ref="I107" si="386">H107+1</f>
        <v>7</v>
      </c>
      <c r="J107">
        <f t="shared" ref="J107" si="387">I107+1</f>
        <v>8</v>
      </c>
      <c r="K107">
        <f t="shared" ref="K107" si="388">J107+1</f>
        <v>9</v>
      </c>
      <c r="L107">
        <f t="shared" ref="L107" si="389">K107+1</f>
        <v>10</v>
      </c>
      <c r="M107">
        <f t="shared" ref="M107" si="390">L107+1</f>
        <v>11</v>
      </c>
      <c r="N107">
        <f t="shared" ref="N107" si="391">M107+1</f>
        <v>12</v>
      </c>
      <c r="O107">
        <f t="shared" ref="O107" si="392">N107+1</f>
        <v>13</v>
      </c>
      <c r="P107">
        <f t="shared" ref="P107" si="393">O107+1</f>
        <v>14</v>
      </c>
      <c r="Q107">
        <f t="shared" ref="Q107" si="394">P107+1</f>
        <v>15</v>
      </c>
      <c r="R107">
        <f t="shared" ref="R107" si="395">Q107+1</f>
        <v>16</v>
      </c>
      <c r="S107">
        <f t="shared" ref="S107" si="396">R107+1</f>
        <v>17</v>
      </c>
      <c r="T107">
        <f t="shared" ref="T107" si="397">S107+1</f>
        <v>18</v>
      </c>
      <c r="U107">
        <f t="shared" ref="U107" si="398">T107+1</f>
        <v>19</v>
      </c>
      <c r="V107">
        <f t="shared" ref="V107" si="399">U107+1</f>
        <v>20</v>
      </c>
      <c r="Z107">
        <f t="shared" ref="Z107:Z108" si="400">B107</f>
        <v>0</v>
      </c>
      <c r="AA107">
        <f t="shared" ref="AA107:AT107" si="401">C107</f>
        <v>1</v>
      </c>
      <c r="AB107">
        <f t="shared" si="401"/>
        <v>2</v>
      </c>
      <c r="AC107">
        <f t="shared" si="401"/>
        <v>3</v>
      </c>
      <c r="AD107">
        <f t="shared" si="401"/>
        <v>4</v>
      </c>
      <c r="AE107">
        <f t="shared" si="401"/>
        <v>5</v>
      </c>
      <c r="AF107">
        <f t="shared" si="401"/>
        <v>6</v>
      </c>
      <c r="AG107">
        <f t="shared" si="401"/>
        <v>7</v>
      </c>
      <c r="AH107">
        <f t="shared" si="401"/>
        <v>8</v>
      </c>
      <c r="AI107">
        <f t="shared" si="401"/>
        <v>9</v>
      </c>
      <c r="AJ107">
        <f t="shared" si="401"/>
        <v>10</v>
      </c>
      <c r="AK107">
        <f t="shared" si="401"/>
        <v>11</v>
      </c>
      <c r="AL107">
        <f t="shared" si="401"/>
        <v>12</v>
      </c>
      <c r="AM107">
        <f t="shared" si="401"/>
        <v>13</v>
      </c>
      <c r="AN107">
        <f t="shared" si="401"/>
        <v>14</v>
      </c>
      <c r="AO107">
        <f t="shared" si="401"/>
        <v>15</v>
      </c>
      <c r="AP107">
        <f t="shared" si="401"/>
        <v>16</v>
      </c>
      <c r="AQ107">
        <f t="shared" si="401"/>
        <v>17</v>
      </c>
      <c r="AR107">
        <f t="shared" si="401"/>
        <v>18</v>
      </c>
      <c r="AS107">
        <f t="shared" si="401"/>
        <v>19</v>
      </c>
      <c r="AT107">
        <f t="shared" si="401"/>
        <v>20</v>
      </c>
      <c r="AX107">
        <f t="shared" ref="AX107:BR107" si="402">Z107</f>
        <v>0</v>
      </c>
      <c r="AY107">
        <f t="shared" si="402"/>
        <v>1</v>
      </c>
      <c r="AZ107">
        <f t="shared" si="402"/>
        <v>2</v>
      </c>
      <c r="BA107">
        <f t="shared" si="402"/>
        <v>3</v>
      </c>
      <c r="BB107">
        <f t="shared" si="402"/>
        <v>4</v>
      </c>
      <c r="BC107">
        <f t="shared" si="402"/>
        <v>5</v>
      </c>
      <c r="BD107">
        <f t="shared" si="402"/>
        <v>6</v>
      </c>
      <c r="BE107">
        <f t="shared" si="402"/>
        <v>7</v>
      </c>
      <c r="BF107">
        <f t="shared" si="402"/>
        <v>8</v>
      </c>
      <c r="BG107">
        <f t="shared" si="402"/>
        <v>9</v>
      </c>
      <c r="BH107">
        <f t="shared" si="402"/>
        <v>10</v>
      </c>
      <c r="BI107">
        <f t="shared" si="402"/>
        <v>11</v>
      </c>
      <c r="BJ107">
        <f t="shared" si="402"/>
        <v>12</v>
      </c>
      <c r="BK107">
        <f t="shared" si="402"/>
        <v>13</v>
      </c>
      <c r="BL107">
        <f t="shared" si="402"/>
        <v>14</v>
      </c>
      <c r="BM107">
        <f t="shared" si="402"/>
        <v>15</v>
      </c>
      <c r="BN107">
        <f t="shared" si="402"/>
        <v>16</v>
      </c>
      <c r="BO107">
        <f t="shared" si="402"/>
        <v>17</v>
      </c>
      <c r="BP107">
        <f t="shared" si="402"/>
        <v>18</v>
      </c>
      <c r="BQ107">
        <f t="shared" si="402"/>
        <v>19</v>
      </c>
      <c r="BR107">
        <f t="shared" si="402"/>
        <v>20</v>
      </c>
    </row>
    <row r="108" spans="1:70" x14ac:dyDescent="0.2">
      <c r="A108" t="s">
        <v>6</v>
      </c>
      <c r="B108">
        <f>B39</f>
        <v>100</v>
      </c>
      <c r="Z108">
        <f t="shared" si="400"/>
        <v>100</v>
      </c>
      <c r="AX108">
        <v>100</v>
      </c>
    </row>
    <row r="109" spans="1:70" x14ac:dyDescent="0.2">
      <c r="A109">
        <v>0.4</v>
      </c>
      <c r="B109" s="15">
        <f>B40*B93</f>
        <v>218.88539022942592</v>
      </c>
      <c r="C109" s="25">
        <f>C40*C93</f>
        <v>927.59671368073793</v>
      </c>
      <c r="D109" s="25">
        <f t="shared" ref="D109:V109" si="403">D40*D93</f>
        <v>1541.2824156363836</v>
      </c>
      <c r="E109" s="26">
        <f t="shared" si="403"/>
        <v>2535.3749682262064</v>
      </c>
      <c r="F109" s="26">
        <f t="shared" si="403"/>
        <v>3555.8145264685677</v>
      </c>
      <c r="G109" s="26">
        <f t="shared" si="403"/>
        <v>4569.6581070685115</v>
      </c>
      <c r="H109" s="26">
        <f t="shared" si="403"/>
        <v>5556.7733064833083</v>
      </c>
      <c r="I109" s="26">
        <f t="shared" si="403"/>
        <v>6504.2254366197139</v>
      </c>
      <c r="J109" s="26">
        <f t="shared" si="403"/>
        <v>7403.6040887649242</v>
      </c>
      <c r="K109" s="26">
        <f t="shared" si="403"/>
        <v>8249.5425119362753</v>
      </c>
      <c r="L109" s="26">
        <f t="shared" si="403"/>
        <v>9038.8129735728126</v>
      </c>
      <c r="M109" s="26">
        <f t="shared" si="403"/>
        <v>9769.7347097165894</v>
      </c>
      <c r="N109" s="29">
        <f t="shared" si="403"/>
        <v>6594.7998922919687</v>
      </c>
      <c r="O109" s="29">
        <f t="shared" si="403"/>
        <v>4409.8366498923115</v>
      </c>
      <c r="P109" s="29">
        <f t="shared" si="403"/>
        <v>2925.1855771792239</v>
      </c>
      <c r="Q109" s="15">
        <f t="shared" si="403"/>
        <v>1926.9763140385608</v>
      </c>
      <c r="R109" s="15">
        <f t="shared" si="403"/>
        <v>1261.7691942324072</v>
      </c>
      <c r="S109" s="15">
        <f t="shared" si="403"/>
        <v>821.82977143534617</v>
      </c>
      <c r="T109" s="15">
        <f t="shared" si="403"/>
        <v>532.77703157579379</v>
      </c>
      <c r="U109" s="15">
        <f t="shared" si="403"/>
        <v>343.94683863788998</v>
      </c>
      <c r="V109" s="15">
        <f t="shared" si="403"/>
        <v>221.21059538845401</v>
      </c>
      <c r="Z109" s="15">
        <f>Z40*Z93</f>
        <v>218.88539022942592</v>
      </c>
      <c r="AA109" s="25">
        <f>AA40*AA93</f>
        <v>642.18234024051083</v>
      </c>
      <c r="AB109" s="25">
        <f t="shared" ref="AB109:AT109" si="404">AB40*AB93</f>
        <v>738.72115779021919</v>
      </c>
      <c r="AC109" s="27">
        <f t="shared" si="404"/>
        <v>1215.1797184989509</v>
      </c>
      <c r="AD109" s="27">
        <f t="shared" si="404"/>
        <v>1704.2661339878935</v>
      </c>
      <c r="AE109" s="27">
        <f t="shared" si="404"/>
        <v>2190.1911637428962</v>
      </c>
      <c r="AF109" s="27">
        <f t="shared" si="404"/>
        <v>2663.3055492612311</v>
      </c>
      <c r="AG109" s="27">
        <f t="shared" si="404"/>
        <v>3117.4098246520525</v>
      </c>
      <c r="AH109" s="27">
        <f t="shared" si="404"/>
        <v>3548.4729656210588</v>
      </c>
      <c r="AI109" s="27">
        <f t="shared" si="404"/>
        <v>3953.9227424073283</v>
      </c>
      <c r="AJ109" s="27">
        <f t="shared" si="404"/>
        <v>4332.21213526271</v>
      </c>
      <c r="AK109" s="27">
        <f t="shared" si="404"/>
        <v>4682.5355709292544</v>
      </c>
      <c r="AL109" s="15">
        <f t="shared" si="404"/>
        <v>3160.8212501517728</v>
      </c>
      <c r="AM109" s="15">
        <f t="shared" si="404"/>
        <v>2113.5903469898071</v>
      </c>
      <c r="AN109" s="15">
        <f t="shared" si="404"/>
        <v>1402.012022198327</v>
      </c>
      <c r="AO109" s="15">
        <f t="shared" si="404"/>
        <v>923.5803635332752</v>
      </c>
      <c r="AP109" s="15">
        <f t="shared" si="404"/>
        <v>604.7532824427517</v>
      </c>
      <c r="AQ109" s="15">
        <f t="shared" si="404"/>
        <v>393.8947425222666</v>
      </c>
      <c r="AR109" s="15">
        <f t="shared" si="404"/>
        <v>255.35467193869414</v>
      </c>
      <c r="AS109" s="15">
        <f t="shared" si="404"/>
        <v>164.85025993887041</v>
      </c>
      <c r="AT109" s="15">
        <f t="shared" si="404"/>
        <v>106.02401317434781</v>
      </c>
      <c r="AX109" s="15">
        <f>AX40*AX93</f>
        <v>218.88539022942592</v>
      </c>
      <c r="AY109" s="25">
        <f>AY40*AY93</f>
        <v>642.18234024051083</v>
      </c>
      <c r="AZ109" s="25">
        <f t="shared" ref="AZ109:BR109" si="405">AZ40*AZ93</f>
        <v>738.72115779021919</v>
      </c>
      <c r="BA109" s="27">
        <f t="shared" si="405"/>
        <v>1215.1797184989509</v>
      </c>
      <c r="BB109" s="27">
        <f t="shared" si="405"/>
        <v>1704.2661339878935</v>
      </c>
      <c r="BC109" s="27">
        <f t="shared" si="405"/>
        <v>2190.1911637428962</v>
      </c>
      <c r="BD109" s="27">
        <f t="shared" si="405"/>
        <v>2663.3055492612311</v>
      </c>
      <c r="BE109" s="27">
        <f t="shared" si="405"/>
        <v>3117.4098246520525</v>
      </c>
      <c r="BF109" s="27">
        <f t="shared" si="405"/>
        <v>3548.4729656210588</v>
      </c>
      <c r="BG109" s="15">
        <f t="shared" si="405"/>
        <v>2497.214363625681</v>
      </c>
      <c r="BH109" s="15">
        <f t="shared" si="405"/>
        <v>1728.0846190521611</v>
      </c>
      <c r="BI109" s="15">
        <f t="shared" si="405"/>
        <v>1179.6794673517643</v>
      </c>
      <c r="BJ109" s="15">
        <f t="shared" si="405"/>
        <v>796.31128739790984</v>
      </c>
      <c r="BK109" s="15">
        <f t="shared" si="405"/>
        <v>532.48055395806773</v>
      </c>
      <c r="BL109" s="15">
        <f t="shared" si="405"/>
        <v>353.21136818176245</v>
      </c>
      <c r="BM109" s="15">
        <f t="shared" si="405"/>
        <v>232.67923431775756</v>
      </c>
      <c r="BN109" s="15">
        <f t="shared" si="405"/>
        <v>152.35656393950643</v>
      </c>
      <c r="BO109" s="15">
        <f t="shared" si="405"/>
        <v>99.234599078360787</v>
      </c>
      <c r="BP109" s="15">
        <f t="shared" si="405"/>
        <v>64.33195409098461</v>
      </c>
      <c r="BQ109" s="15">
        <f t="shared" si="405"/>
        <v>41.531017520683484</v>
      </c>
      <c r="BR109" s="15">
        <f t="shared" si="405"/>
        <v>26.710817140293479</v>
      </c>
    </row>
    <row r="110" spans="1:70" x14ac:dyDescent="0.2">
      <c r="A110">
        <v>0.4</v>
      </c>
      <c r="B110" s="15">
        <f>B41*B93</f>
        <v>218.88539022942592</v>
      </c>
      <c r="C110" s="25">
        <f>C41*C93</f>
        <v>927.59671368073793</v>
      </c>
      <c r="D110" s="25">
        <f t="shared" ref="D110:V110" si="406">D41*D93</f>
        <v>1541.2824156363836</v>
      </c>
      <c r="E110" s="26">
        <f t="shared" si="406"/>
        <v>2508.6868106659308</v>
      </c>
      <c r="F110" s="26">
        <f t="shared" si="406"/>
        <v>3481.3492693491708</v>
      </c>
      <c r="G110" s="26">
        <f t="shared" si="406"/>
        <v>4426.8667843142057</v>
      </c>
      <c r="H110" s="26">
        <f t="shared" si="406"/>
        <v>5326.472301461903</v>
      </c>
      <c r="I110" s="26">
        <f t="shared" si="406"/>
        <v>6169.0292164009325</v>
      </c>
      <c r="J110" s="26">
        <f t="shared" si="406"/>
        <v>6948.1418539374381</v>
      </c>
      <c r="K110" s="26">
        <f t="shared" si="406"/>
        <v>7660.5438535996045</v>
      </c>
      <c r="L110" s="26">
        <f t="shared" si="406"/>
        <v>8305.1099575970693</v>
      </c>
      <c r="M110" s="26">
        <f t="shared" si="406"/>
        <v>8882.2093625858142</v>
      </c>
      <c r="N110" s="29">
        <f t="shared" si="406"/>
        <v>5995.6994829591322</v>
      </c>
      <c r="O110" s="29">
        <f t="shared" si="406"/>
        <v>4009.2278391338032</v>
      </c>
      <c r="P110" s="29">
        <f t="shared" si="406"/>
        <v>2659.4489505514948</v>
      </c>
      <c r="Q110" s="15">
        <f t="shared" si="406"/>
        <v>1751.9213741814001</v>
      </c>
      <c r="R110" s="15">
        <f t="shared" si="406"/>
        <v>1147.144572849774</v>
      </c>
      <c r="S110" s="15">
        <f t="shared" si="406"/>
        <v>747.17116760958072</v>
      </c>
      <c r="T110" s="15">
        <f t="shared" si="406"/>
        <v>484.37724038982344</v>
      </c>
      <c r="U110" s="15">
        <f t="shared" si="406"/>
        <v>312.70120644554146</v>
      </c>
      <c r="V110" s="15">
        <f t="shared" si="406"/>
        <v>201.11485929176337</v>
      </c>
      <c r="Z110" s="15">
        <f>Z41*Z93</f>
        <v>218.88539022942592</v>
      </c>
      <c r="AA110" s="25">
        <f>AA41*AA93</f>
        <v>642.18234024051083</v>
      </c>
      <c r="AB110" s="25">
        <f t="shared" ref="AB110:AT110" si="407">AB41*AB93</f>
        <v>738.72115779021919</v>
      </c>
      <c r="AC110" s="27">
        <f t="shared" si="407"/>
        <v>1202.3883530410671</v>
      </c>
      <c r="AD110" s="27">
        <f t="shared" si="407"/>
        <v>1668.5756853093658</v>
      </c>
      <c r="AE110" s="27">
        <f t="shared" si="407"/>
        <v>2121.7527191091754</v>
      </c>
      <c r="AF110" s="27">
        <f t="shared" si="407"/>
        <v>2552.9245941917998</v>
      </c>
      <c r="AG110" s="27">
        <f t="shared" si="407"/>
        <v>2956.7536480974886</v>
      </c>
      <c r="AH110" s="27">
        <f t="shared" si="407"/>
        <v>3330.1744980410213</v>
      </c>
      <c r="AI110" s="27">
        <f t="shared" si="407"/>
        <v>3671.6216103051365</v>
      </c>
      <c r="AJ110" s="27">
        <f t="shared" si="407"/>
        <v>3980.5556601500762</v>
      </c>
      <c r="AK110" s="27">
        <f t="shared" si="407"/>
        <v>4257.1535998192376</v>
      </c>
      <c r="AL110" s="15">
        <f t="shared" si="407"/>
        <v>2873.6784504123666</v>
      </c>
      <c r="AM110" s="15">
        <f t="shared" si="407"/>
        <v>1921.5825737860246</v>
      </c>
      <c r="AN110" s="15">
        <f t="shared" si="407"/>
        <v>1274.6471301459831</v>
      </c>
      <c r="AO110" s="15">
        <f t="shared" si="407"/>
        <v>839.67829176741691</v>
      </c>
      <c r="AP110" s="15">
        <f t="shared" si="407"/>
        <v>549.81485444279122</v>
      </c>
      <c r="AQ110" s="15">
        <f t="shared" si="407"/>
        <v>358.11162471228431</v>
      </c>
      <c r="AR110" s="15">
        <f t="shared" si="407"/>
        <v>232.15713888506335</v>
      </c>
      <c r="AS110" s="15">
        <f t="shared" si="407"/>
        <v>149.87454273425362</v>
      </c>
      <c r="AT110" s="15">
        <f t="shared" si="407"/>
        <v>96.392329009661765</v>
      </c>
      <c r="AX110" s="15">
        <f>AX41*AX93</f>
        <v>218.88539022942592</v>
      </c>
      <c r="AY110" s="25">
        <f>AY41*AY93</f>
        <v>642.18234024051083</v>
      </c>
      <c r="AZ110" s="25">
        <f t="shared" ref="AZ110:BR110" si="408">AZ41*AZ93</f>
        <v>738.72115779021919</v>
      </c>
      <c r="BA110" s="27">
        <f t="shared" si="408"/>
        <v>1202.3883530410671</v>
      </c>
      <c r="BB110" s="27">
        <f t="shared" si="408"/>
        <v>1668.5756853093658</v>
      </c>
      <c r="BC110" s="27">
        <f t="shared" si="408"/>
        <v>2121.7527191091754</v>
      </c>
      <c r="BD110" s="27">
        <f t="shared" si="408"/>
        <v>2552.9245941917998</v>
      </c>
      <c r="BE110" s="27">
        <f t="shared" si="408"/>
        <v>2956.7536480974886</v>
      </c>
      <c r="BF110" s="27">
        <f t="shared" si="408"/>
        <v>3330.1744980410213</v>
      </c>
      <c r="BG110" s="15">
        <f t="shared" si="408"/>
        <v>2343.5882618968958</v>
      </c>
      <c r="BH110" s="15">
        <f t="shared" si="408"/>
        <v>1621.7746012381476</v>
      </c>
      <c r="BI110" s="15">
        <f t="shared" si="408"/>
        <v>1107.1067797609337</v>
      </c>
      <c r="BJ110" s="15">
        <f t="shared" si="408"/>
        <v>747.32302246259383</v>
      </c>
      <c r="BK110" s="15">
        <f t="shared" si="408"/>
        <v>499.72288888033148</v>
      </c>
      <c r="BL110" s="15">
        <f t="shared" si="408"/>
        <v>331.48216208298294</v>
      </c>
      <c r="BM110" s="15">
        <f t="shared" si="408"/>
        <v>218.36504317656252</v>
      </c>
      <c r="BN110" s="15">
        <f t="shared" si="408"/>
        <v>142.9837422339497</v>
      </c>
      <c r="BO110" s="15">
        <f t="shared" si="408"/>
        <v>93.129786918425339</v>
      </c>
      <c r="BP110" s="15">
        <f t="shared" si="408"/>
        <v>60.374317346798975</v>
      </c>
      <c r="BQ110" s="15">
        <f t="shared" si="408"/>
        <v>38.976071331254609</v>
      </c>
      <c r="BR110" s="15">
        <f t="shared" si="408"/>
        <v>25.067594687697976</v>
      </c>
    </row>
    <row r="111" spans="1:70" x14ac:dyDescent="0.2">
      <c r="A111">
        <v>0.4</v>
      </c>
      <c r="B111" s="15">
        <f>B42*B93</f>
        <v>218.88539022942592</v>
      </c>
      <c r="C111" s="25">
        <f>C42*C93</f>
        <v>927.59671368073793</v>
      </c>
      <c r="D111" s="25">
        <f t="shared" ref="D111:V111" si="409">D42*D93</f>
        <v>1541.2824156363836</v>
      </c>
      <c r="E111" s="26">
        <f t="shared" si="409"/>
        <v>2481.9986531056547</v>
      </c>
      <c r="F111" s="26">
        <f t="shared" si="409"/>
        <v>3407.6720043686032</v>
      </c>
      <c r="G111" s="26">
        <f t="shared" si="409"/>
        <v>4287.08148246369</v>
      </c>
      <c r="H111" s="26">
        <f t="shared" si="409"/>
        <v>5103.4052114752758</v>
      </c>
      <c r="I111" s="26">
        <f t="shared" si="409"/>
        <v>5847.7971842793668</v>
      </c>
      <c r="J111" s="26">
        <f t="shared" si="409"/>
        <v>6516.2726302164947</v>
      </c>
      <c r="K111" s="26">
        <f t="shared" si="409"/>
        <v>7107.9647890950464</v>
      </c>
      <c r="L111" s="26">
        <f t="shared" si="409"/>
        <v>7624.0572078068662</v>
      </c>
      <c r="M111" s="26">
        <f t="shared" si="409"/>
        <v>8067.0892226863416</v>
      </c>
      <c r="N111" s="29">
        <f t="shared" si="409"/>
        <v>5445.474285393866</v>
      </c>
      <c r="O111" s="29">
        <f t="shared" si="409"/>
        <v>3641.3010966175452</v>
      </c>
      <c r="P111" s="29">
        <f t="shared" si="409"/>
        <v>2415.3913842256825</v>
      </c>
      <c r="Q111" s="15">
        <f t="shared" si="409"/>
        <v>1591.147591744922</v>
      </c>
      <c r="R111" s="15">
        <f t="shared" si="409"/>
        <v>1041.8711429478683</v>
      </c>
      <c r="S111" s="15">
        <f t="shared" si="409"/>
        <v>678.60328750126155</v>
      </c>
      <c r="T111" s="15">
        <f t="shared" si="409"/>
        <v>439.92595267150165</v>
      </c>
      <c r="U111" s="15">
        <f t="shared" si="409"/>
        <v>284.00462423951024</v>
      </c>
      <c r="V111" s="15">
        <f t="shared" si="409"/>
        <v>182.65855348430375</v>
      </c>
      <c r="Z111" s="15">
        <f>Z42*Z93</f>
        <v>218.88539022942592</v>
      </c>
      <c r="AA111" s="25">
        <f>AA42*AA93</f>
        <v>642.18234024051083</v>
      </c>
      <c r="AB111" s="25">
        <f t="shared" ref="AB111:AT111" si="410">AB42*AB93</f>
        <v>738.72115779021919</v>
      </c>
      <c r="AC111" s="27">
        <f t="shared" si="410"/>
        <v>1189.5969875831836</v>
      </c>
      <c r="AD111" s="27">
        <f t="shared" si="410"/>
        <v>1633.262913336431</v>
      </c>
      <c r="AE111" s="27">
        <f t="shared" si="410"/>
        <v>2054.7550300565613</v>
      </c>
      <c r="AF111" s="27">
        <f t="shared" si="410"/>
        <v>2446.0107818313459</v>
      </c>
      <c r="AG111" s="27">
        <f t="shared" si="410"/>
        <v>2802.790366429756</v>
      </c>
      <c r="AH111" s="27">
        <f t="shared" si="410"/>
        <v>3123.1839233582014</v>
      </c>
      <c r="AI111" s="27">
        <f t="shared" si="410"/>
        <v>3406.776023175732</v>
      </c>
      <c r="AJ111" s="27">
        <f t="shared" si="410"/>
        <v>3654.133928002107</v>
      </c>
      <c r="AK111" s="27">
        <f t="shared" si="410"/>
        <v>3866.4747161987789</v>
      </c>
      <c r="AL111" s="15">
        <f t="shared" si="410"/>
        <v>2609.9610480290125</v>
      </c>
      <c r="AM111" s="15">
        <f t="shared" si="410"/>
        <v>1745.2389871362197</v>
      </c>
      <c r="AN111" s="15">
        <f t="shared" si="410"/>
        <v>1157.6727936229599</v>
      </c>
      <c r="AO111" s="15">
        <f t="shared" si="410"/>
        <v>762.6210350966785</v>
      </c>
      <c r="AP111" s="15">
        <f t="shared" si="410"/>
        <v>499.35835845430358</v>
      </c>
      <c r="AQ111" s="15">
        <f t="shared" si="410"/>
        <v>325.24772951243887</v>
      </c>
      <c r="AR111" s="15">
        <f t="shared" si="410"/>
        <v>210.85208382480252</v>
      </c>
      <c r="AS111" s="15">
        <f t="shared" si="410"/>
        <v>136.12055954674747</v>
      </c>
      <c r="AT111" s="15">
        <f t="shared" si="410"/>
        <v>87.546407291293477</v>
      </c>
      <c r="AX111" s="15">
        <f>AX42*AX93</f>
        <v>218.88539022942592</v>
      </c>
      <c r="AY111" s="25">
        <f>AY42*AY93</f>
        <v>642.18234024051083</v>
      </c>
      <c r="AZ111" s="25">
        <f t="shared" ref="AZ111:BR111" si="411">AZ42*AZ93</f>
        <v>738.72115779021919</v>
      </c>
      <c r="BA111" s="27">
        <f t="shared" si="411"/>
        <v>1189.5969875831836</v>
      </c>
      <c r="BB111" s="27">
        <f t="shared" si="411"/>
        <v>1633.262913336431</v>
      </c>
      <c r="BC111" s="27">
        <f t="shared" si="411"/>
        <v>2054.7550300565613</v>
      </c>
      <c r="BD111" s="27">
        <f t="shared" si="411"/>
        <v>2446.0107818313459</v>
      </c>
      <c r="BE111" s="27">
        <f t="shared" si="411"/>
        <v>2802.790366429756</v>
      </c>
      <c r="BF111" s="27">
        <f t="shared" si="411"/>
        <v>3123.1839233582014</v>
      </c>
      <c r="BG111" s="15">
        <f t="shared" si="411"/>
        <v>2197.9200149520857</v>
      </c>
      <c r="BH111" s="15">
        <f t="shared" si="411"/>
        <v>1520.9714580653933</v>
      </c>
      <c r="BI111" s="15">
        <f t="shared" si="411"/>
        <v>1038.2933681175602</v>
      </c>
      <c r="BJ111" s="15">
        <f t="shared" si="411"/>
        <v>700.87235689409897</v>
      </c>
      <c r="BK111" s="15">
        <f t="shared" si="411"/>
        <v>468.66207569701459</v>
      </c>
      <c r="BL111" s="15">
        <f t="shared" si="411"/>
        <v>310.87853207289726</v>
      </c>
      <c r="BM111" s="15">
        <f t="shared" si="411"/>
        <v>204.79232925290955</v>
      </c>
      <c r="BN111" s="15">
        <f t="shared" si="411"/>
        <v>134.09643407856163</v>
      </c>
      <c r="BO111" s="15">
        <f t="shared" si="411"/>
        <v>87.341204931003034</v>
      </c>
      <c r="BP111" s="15">
        <f t="shared" si="411"/>
        <v>56.621686771119478</v>
      </c>
      <c r="BQ111" s="15">
        <f t="shared" si="411"/>
        <v>36.553471732200329</v>
      </c>
      <c r="BR111" s="15">
        <f t="shared" si="411"/>
        <v>23.509491401105972</v>
      </c>
    </row>
    <row r="112" spans="1:70" x14ac:dyDescent="0.2">
      <c r="A112">
        <v>0.4</v>
      </c>
      <c r="B112" s="15">
        <f>B43*B93</f>
        <v>218.88539022942592</v>
      </c>
      <c r="C112" s="25">
        <f>C43*C93</f>
        <v>927.59671368073793</v>
      </c>
      <c r="D112" s="25">
        <f t="shared" ref="D112:V112" si="412">D43*D93</f>
        <v>1541.2824156363836</v>
      </c>
      <c r="E112" s="26">
        <f t="shared" si="412"/>
        <v>2455.3104955453796</v>
      </c>
      <c r="F112" s="26">
        <f t="shared" si="412"/>
        <v>3334.782731526866</v>
      </c>
      <c r="G112" s="26">
        <f t="shared" si="412"/>
        <v>4150.2702225711801</v>
      </c>
      <c r="H112" s="26">
        <f t="shared" si="412"/>
        <v>4887.4189450118593</v>
      </c>
      <c r="I112" s="26">
        <f t="shared" si="412"/>
        <v>5540.0884155323465</v>
      </c>
      <c r="J112" s="26">
        <f t="shared" si="412"/>
        <v>6107.0084222757814</v>
      </c>
      <c r="K112" s="26">
        <f t="shared" si="412"/>
        <v>6589.9090278885878</v>
      </c>
      <c r="L112" s="26">
        <f t="shared" si="412"/>
        <v>6992.3824923278253</v>
      </c>
      <c r="M112" s="26">
        <f t="shared" si="412"/>
        <v>7319.1520504611144</v>
      </c>
      <c r="N112" s="29">
        <f t="shared" si="412"/>
        <v>4940.5991655068919</v>
      </c>
      <c r="O112" s="29">
        <f t="shared" si="412"/>
        <v>3303.6992218588289</v>
      </c>
      <c r="P112" s="29">
        <f t="shared" si="412"/>
        <v>2191.4492717900707</v>
      </c>
      <c r="Q112" s="15">
        <f t="shared" si="412"/>
        <v>1443.6249354916692</v>
      </c>
      <c r="R112" s="15">
        <f t="shared" si="412"/>
        <v>945.27444803490391</v>
      </c>
      <c r="S112" s="15">
        <f t="shared" si="412"/>
        <v>615.68683648580804</v>
      </c>
      <c r="T112" s="15">
        <f t="shared" si="412"/>
        <v>399.1383818455472</v>
      </c>
      <c r="U112" s="15">
        <f t="shared" si="412"/>
        <v>257.673241297169</v>
      </c>
      <c r="V112" s="15">
        <f t="shared" si="412"/>
        <v>165.72343373979848</v>
      </c>
      <c r="Z112" s="15">
        <f>Z43*Z93</f>
        <v>218.88539022942592</v>
      </c>
      <c r="AA112" s="25">
        <f>AA43*AA93</f>
        <v>642.18234024051083</v>
      </c>
      <c r="AB112" s="25">
        <f t="shared" ref="AB112:AT112" si="413">AB43*AB93</f>
        <v>738.72115779021919</v>
      </c>
      <c r="AC112" s="27">
        <f t="shared" si="413"/>
        <v>1176.8056221253</v>
      </c>
      <c r="AD112" s="27">
        <f t="shared" si="413"/>
        <v>1598.3278180690895</v>
      </c>
      <c r="AE112" s="27">
        <f t="shared" si="413"/>
        <v>1989.1827693980215</v>
      </c>
      <c r="AF112" s="27">
        <f t="shared" si="413"/>
        <v>2342.490736958347</v>
      </c>
      <c r="AG112" s="27">
        <f t="shared" si="413"/>
        <v>2655.3086488646159</v>
      </c>
      <c r="AH112" s="27">
        <f t="shared" si="413"/>
        <v>2927.0277053511145</v>
      </c>
      <c r="AI112" s="27">
        <f t="shared" si="413"/>
        <v>3158.4771080412756</v>
      </c>
      <c r="AJ112" s="27">
        <f t="shared" si="413"/>
        <v>3351.3785909973599</v>
      </c>
      <c r="AK112" s="27">
        <f t="shared" si="413"/>
        <v>3507.9959531795871</v>
      </c>
      <c r="AL112" s="15">
        <f t="shared" si="413"/>
        <v>2367.9794816926524</v>
      </c>
      <c r="AM112" s="15">
        <f t="shared" si="413"/>
        <v>1583.4298045595569</v>
      </c>
      <c r="AN112" s="15">
        <f t="shared" si="413"/>
        <v>1050.3395918047086</v>
      </c>
      <c r="AO112" s="15">
        <f t="shared" si="413"/>
        <v>691.91490991020828</v>
      </c>
      <c r="AP112" s="15">
        <f t="shared" si="413"/>
        <v>453.06053426524977</v>
      </c>
      <c r="AQ112" s="15">
        <f t="shared" si="413"/>
        <v>295.09250742810923</v>
      </c>
      <c r="AR112" s="15">
        <f t="shared" si="413"/>
        <v>191.3030114170966</v>
      </c>
      <c r="AS112" s="15">
        <f t="shared" si="413"/>
        <v>123.50019257438278</v>
      </c>
      <c r="AT112" s="15">
        <f t="shared" si="413"/>
        <v>79.429574751027687</v>
      </c>
      <c r="AX112" s="15">
        <f>AX43*AX93</f>
        <v>218.88539022942592</v>
      </c>
      <c r="AY112" s="25">
        <f>AY43*AY93</f>
        <v>642.18234024051083</v>
      </c>
      <c r="AZ112" s="25">
        <f t="shared" ref="AZ112:BR112" si="414">AZ43*AZ93</f>
        <v>738.72115779021919</v>
      </c>
      <c r="BA112" s="27">
        <f t="shared" si="414"/>
        <v>1176.8056221253</v>
      </c>
      <c r="BB112" s="27">
        <f t="shared" si="414"/>
        <v>1598.3278180690895</v>
      </c>
      <c r="BC112" s="27">
        <f t="shared" si="414"/>
        <v>1989.1827693980215</v>
      </c>
      <c r="BD112" s="27">
        <f t="shared" si="414"/>
        <v>2342.490736958347</v>
      </c>
      <c r="BE112" s="27">
        <f t="shared" si="414"/>
        <v>2655.3086488646159</v>
      </c>
      <c r="BF112" s="27">
        <f t="shared" si="414"/>
        <v>2927.0277053511145</v>
      </c>
      <c r="BG112" s="15">
        <f t="shared" si="414"/>
        <v>2059.8763748095275</v>
      </c>
      <c r="BH112" s="15">
        <f t="shared" si="414"/>
        <v>1425.4445802918826</v>
      </c>
      <c r="BI112" s="15">
        <f t="shared" si="414"/>
        <v>973.08180668867476</v>
      </c>
      <c r="BJ112" s="15">
        <f t="shared" si="414"/>
        <v>656.85302463324581</v>
      </c>
      <c r="BK112" s="15">
        <f t="shared" si="414"/>
        <v>439.22705600300031</v>
      </c>
      <c r="BL112" s="15">
        <f t="shared" si="414"/>
        <v>291.35334284054335</v>
      </c>
      <c r="BM112" s="15">
        <f t="shared" si="414"/>
        <v>191.93004199448944</v>
      </c>
      <c r="BN112" s="15">
        <f t="shared" si="414"/>
        <v>125.67430781172172</v>
      </c>
      <c r="BO112" s="15">
        <f t="shared" si="414"/>
        <v>81.855610468469521</v>
      </c>
      <c r="BP112" s="15">
        <f t="shared" si="414"/>
        <v>53.065477400567197</v>
      </c>
      <c r="BQ112" s="15">
        <f t="shared" si="414"/>
        <v>34.257676496962432</v>
      </c>
      <c r="BR112" s="15">
        <f t="shared" si="414"/>
        <v>22.032942778393888</v>
      </c>
    </row>
    <row r="113" spans="1:71" x14ac:dyDescent="0.2">
      <c r="A113">
        <v>0.4</v>
      </c>
      <c r="B113" s="15">
        <f>B44*B93</f>
        <v>218.88539022942592</v>
      </c>
      <c r="C113" s="25">
        <f>C44*C93</f>
        <v>927.59671368073793</v>
      </c>
      <c r="D113" s="25">
        <f t="shared" ref="D113:V113" si="415">D44*D93</f>
        <v>1541.2824156363836</v>
      </c>
      <c r="E113" s="26">
        <f t="shared" si="415"/>
        <v>2428.6223379851031</v>
      </c>
      <c r="F113" s="26">
        <f t="shared" si="415"/>
        <v>3262.6814508239572</v>
      </c>
      <c r="G113" s="26">
        <f t="shared" si="415"/>
        <v>4016.4010256908887</v>
      </c>
      <c r="H113" s="26">
        <f t="shared" si="415"/>
        <v>4678.3620479024448</v>
      </c>
      <c r="I113" s="26">
        <f t="shared" si="415"/>
        <v>5245.4713662777276</v>
      </c>
      <c r="J113" s="26">
        <f t="shared" si="415"/>
        <v>5719.3925955570103</v>
      </c>
      <c r="K113" s="26">
        <f t="shared" si="415"/>
        <v>6104.5601051892745</v>
      </c>
      <c r="L113" s="26">
        <f t="shared" si="415"/>
        <v>6406.9848424840384</v>
      </c>
      <c r="M113" s="26">
        <f t="shared" si="415"/>
        <v>6633.5018440983295</v>
      </c>
      <c r="N113" s="29">
        <f t="shared" si="415"/>
        <v>4477.7692073326825</v>
      </c>
      <c r="O113" s="29">
        <f t="shared" si="415"/>
        <v>2994.212270691396</v>
      </c>
      <c r="P113" s="29">
        <f t="shared" si="415"/>
        <v>1986.1566866549156</v>
      </c>
      <c r="Q113" s="15">
        <f t="shared" si="415"/>
        <v>1308.3877211113554</v>
      </c>
      <c r="R113" s="15">
        <f t="shared" si="415"/>
        <v>856.72216548958306</v>
      </c>
      <c r="S113" s="15">
        <f t="shared" si="415"/>
        <v>558.00996304734099</v>
      </c>
      <c r="T113" s="15">
        <f t="shared" si="415"/>
        <v>361.74753219617224</v>
      </c>
      <c r="U113" s="15">
        <f t="shared" si="415"/>
        <v>233.53469220684917</v>
      </c>
      <c r="V113" s="15">
        <f t="shared" si="415"/>
        <v>150.19864264932201</v>
      </c>
      <c r="Z113" s="15">
        <f>Z44*Z93</f>
        <v>218.88539022942592</v>
      </c>
      <c r="AA113" s="25">
        <f>AA44*AA93</f>
        <v>642.18234024051083</v>
      </c>
      <c r="AB113" s="25">
        <f t="shared" ref="AB113:AT113" si="416">AB44*AB93</f>
        <v>738.72115779021919</v>
      </c>
      <c r="AC113" s="27">
        <f t="shared" si="416"/>
        <v>1164.0142566674162</v>
      </c>
      <c r="AD113" s="27">
        <f t="shared" si="416"/>
        <v>1563.7703995073402</v>
      </c>
      <c r="AE113" s="27">
        <f t="shared" si="416"/>
        <v>1925.0206099465206</v>
      </c>
      <c r="AF113" s="27">
        <f t="shared" si="416"/>
        <v>2242.2918691130058</v>
      </c>
      <c r="AG113" s="27">
        <f t="shared" si="416"/>
        <v>2514.1016607603306</v>
      </c>
      <c r="AH113" s="27">
        <f t="shared" si="416"/>
        <v>2741.2473386989222</v>
      </c>
      <c r="AI113" s="27">
        <f t="shared" si="416"/>
        <v>2925.8542515995932</v>
      </c>
      <c r="AJ113" s="27">
        <f t="shared" si="416"/>
        <v>3070.8033860426453</v>
      </c>
      <c r="AK113" s="27">
        <f t="shared" si="416"/>
        <v>3179.3707063429865</v>
      </c>
      <c r="AL113" s="15">
        <f t="shared" si="416"/>
        <v>2146.1497384257232</v>
      </c>
      <c r="AM113" s="15">
        <f t="shared" si="416"/>
        <v>1435.0958220473553</v>
      </c>
      <c r="AN113" s="15">
        <f t="shared" si="416"/>
        <v>951.94492082277009</v>
      </c>
      <c r="AO113" s="15">
        <f t="shared" si="416"/>
        <v>627.09707343206969</v>
      </c>
      <c r="AP113" s="15">
        <f t="shared" si="416"/>
        <v>410.61831600388285</v>
      </c>
      <c r="AQ113" s="15">
        <f t="shared" si="416"/>
        <v>267.44856217061897</v>
      </c>
      <c r="AR113" s="15">
        <f t="shared" si="416"/>
        <v>173.3819533011239</v>
      </c>
      <c r="AS113" s="15">
        <f t="shared" si="416"/>
        <v>111.93082880919984</v>
      </c>
      <c r="AT113" s="15">
        <f t="shared" si="416"/>
        <v>71.988698547899858</v>
      </c>
      <c r="AX113" s="15">
        <f>AX44*AX93</f>
        <v>218.88539022942592</v>
      </c>
      <c r="AY113" s="25">
        <f>AY44*AY93</f>
        <v>642.18234024051083</v>
      </c>
      <c r="AZ113" s="25">
        <f t="shared" ref="AZ113:BR113" si="417">AZ44*AZ93</f>
        <v>738.72115779021919</v>
      </c>
      <c r="BA113" s="27">
        <f t="shared" si="417"/>
        <v>1164.0142566674162</v>
      </c>
      <c r="BB113" s="27">
        <f t="shared" si="417"/>
        <v>1563.7703995073402</v>
      </c>
      <c r="BC113" s="27">
        <f t="shared" si="417"/>
        <v>1925.0206099465206</v>
      </c>
      <c r="BD113" s="27">
        <f t="shared" si="417"/>
        <v>2242.2918691130058</v>
      </c>
      <c r="BE113" s="27">
        <f t="shared" si="417"/>
        <v>2514.1016607603306</v>
      </c>
      <c r="BF113" s="27">
        <f t="shared" si="417"/>
        <v>2741.2473386989222</v>
      </c>
      <c r="BG113" s="15">
        <f t="shared" si="417"/>
        <v>1929.134671384347</v>
      </c>
      <c r="BH113" s="15">
        <f t="shared" si="417"/>
        <v>1334.9706786322331</v>
      </c>
      <c r="BI113" s="15">
        <f t="shared" si="417"/>
        <v>911.31966672030228</v>
      </c>
      <c r="BJ113" s="15">
        <f t="shared" si="417"/>
        <v>615.16213269878506</v>
      </c>
      <c r="BK113" s="15">
        <f t="shared" si="417"/>
        <v>411.3490269161482</v>
      </c>
      <c r="BL113" s="15">
        <f t="shared" si="417"/>
        <v>272.86095523543014</v>
      </c>
      <c r="BM113" s="15">
        <f t="shared" si="417"/>
        <v>179.74811644997891</v>
      </c>
      <c r="BN113" s="15">
        <f t="shared" si="417"/>
        <v>117.69767713571608</v>
      </c>
      <c r="BO113" s="15">
        <f t="shared" si="417"/>
        <v>76.660181228913657</v>
      </c>
      <c r="BP113" s="15">
        <f t="shared" si="417"/>
        <v>49.697376774109898</v>
      </c>
      <c r="BQ113" s="15">
        <f t="shared" si="417"/>
        <v>32.08331931933045</v>
      </c>
      <c r="BR113" s="15">
        <f t="shared" si="417"/>
        <v>20.634497461216487</v>
      </c>
    </row>
    <row r="114" spans="1:71" x14ac:dyDescent="0.2">
      <c r="A114">
        <v>0.4</v>
      </c>
      <c r="B114" s="15">
        <f>B45*B93</f>
        <v>218.88539022942592</v>
      </c>
      <c r="C114" s="25">
        <f>C45*C93</f>
        <v>927.59671368073793</v>
      </c>
      <c r="D114" s="25">
        <f t="shared" ref="D114:V114" si="418">D45*D93</f>
        <v>1541.2824156363836</v>
      </c>
      <c r="E114" s="26">
        <f t="shared" si="418"/>
        <v>2401.9341804248274</v>
      </c>
      <c r="F114" s="26">
        <f t="shared" si="418"/>
        <v>3191.3681622598779</v>
      </c>
      <c r="G114" s="26">
        <f t="shared" si="418"/>
        <v>3885.4419128770314</v>
      </c>
      <c r="H114" s="26">
        <f t="shared" si="418"/>
        <v>4476.0847033202008</v>
      </c>
      <c r="I114" s="26">
        <f t="shared" si="418"/>
        <v>4963.5237726046671</v>
      </c>
      <c r="J114" s="26">
        <f t="shared" si="418"/>
        <v>5352.4992054966215</v>
      </c>
      <c r="K114" s="26">
        <f t="shared" si="418"/>
        <v>5650.1788347097408</v>
      </c>
      <c r="L114" s="26">
        <f t="shared" si="418"/>
        <v>5864.9273054274745</v>
      </c>
      <c r="M114" s="26">
        <f t="shared" si="418"/>
        <v>6005.5516756335392</v>
      </c>
      <c r="N114" s="29">
        <f t="shared" si="418"/>
        <v>4053.8881269961144</v>
      </c>
      <c r="O114" s="29">
        <f t="shared" si="418"/>
        <v>2710.7698078732401</v>
      </c>
      <c r="P114" s="29">
        <f t="shared" si="418"/>
        <v>1798.1402429582822</v>
      </c>
      <c r="Q114" s="15">
        <f t="shared" si="418"/>
        <v>1184.5312258244653</v>
      </c>
      <c r="R114" s="15">
        <f t="shared" si="418"/>
        <v>775.62188982970167</v>
      </c>
      <c r="S114" s="15">
        <f t="shared" si="418"/>
        <v>505.18681495213764</v>
      </c>
      <c r="T114" s="15">
        <f t="shared" si="418"/>
        <v>327.5032628610536</v>
      </c>
      <c r="U114" s="15">
        <f t="shared" si="418"/>
        <v>211.42749260696755</v>
      </c>
      <c r="V114" s="15">
        <f t="shared" si="418"/>
        <v>135.98032098883479</v>
      </c>
      <c r="Z114" s="15">
        <f>Z45*Z93</f>
        <v>218.88539022942592</v>
      </c>
      <c r="AA114" s="25">
        <f>AA45*AA93</f>
        <v>642.18234024051083</v>
      </c>
      <c r="AB114" s="25">
        <f t="shared" ref="AB114:AT114" si="419">AB45*AB93</f>
        <v>738.72115779021919</v>
      </c>
      <c r="AC114" s="27">
        <f t="shared" si="419"/>
        <v>1151.2228912095325</v>
      </c>
      <c r="AD114" s="27">
        <f t="shared" si="419"/>
        <v>1529.5906576511843</v>
      </c>
      <c r="AE114" s="27">
        <f t="shared" si="419"/>
        <v>1862.2532245150271</v>
      </c>
      <c r="AF114" s="27">
        <f t="shared" si="419"/>
        <v>2145.3423725972561</v>
      </c>
      <c r="AG114" s="27">
        <f t="shared" si="419"/>
        <v>2378.9670152720591</v>
      </c>
      <c r="AH114" s="27">
        <f t="shared" si="419"/>
        <v>2565.3990274865459</v>
      </c>
      <c r="AI114" s="27">
        <f t="shared" si="419"/>
        <v>2708.073879357923</v>
      </c>
      <c r="AJ114" s="27">
        <f t="shared" si="419"/>
        <v>2811.0006611812155</v>
      </c>
      <c r="AK114" s="27">
        <f t="shared" si="419"/>
        <v>2878.4005072563114</v>
      </c>
      <c r="AL114" s="15">
        <f t="shared" si="419"/>
        <v>1942.9878005129308</v>
      </c>
      <c r="AM114" s="15">
        <f t="shared" si="419"/>
        <v>1299.2447008149852</v>
      </c>
      <c r="AN114" s="15">
        <f t="shared" si="419"/>
        <v>861.83053064864419</v>
      </c>
      <c r="AO114" s="15">
        <f t="shared" si="419"/>
        <v>567.73390113480298</v>
      </c>
      <c r="AP114" s="15">
        <f t="shared" si="419"/>
        <v>371.7477696816913</v>
      </c>
      <c r="AQ114" s="15">
        <f t="shared" si="419"/>
        <v>242.13095864569911</v>
      </c>
      <c r="AR114" s="15">
        <f t="shared" si="419"/>
        <v>156.96901947778309</v>
      </c>
      <c r="AS114" s="15">
        <f t="shared" si="419"/>
        <v>101.33507042109096</v>
      </c>
      <c r="AT114" s="15">
        <f t="shared" si="419"/>
        <v>65.174000000565798</v>
      </c>
      <c r="AX114" s="15">
        <f>AX45*AX93</f>
        <v>218.88539022942592</v>
      </c>
      <c r="AY114" s="25">
        <f>AY45*AY93</f>
        <v>642.18234024051083</v>
      </c>
      <c r="AZ114" s="25">
        <f t="shared" ref="AZ114:BR114" si="420">AZ45*AZ93</f>
        <v>738.72115779021919</v>
      </c>
      <c r="BA114" s="27">
        <f t="shared" si="420"/>
        <v>1151.2228912095325</v>
      </c>
      <c r="BB114" s="27">
        <f t="shared" si="420"/>
        <v>1529.5906576511843</v>
      </c>
      <c r="BC114" s="27">
        <f t="shared" si="420"/>
        <v>1862.2532245150271</v>
      </c>
      <c r="BD114" s="27">
        <f t="shared" si="420"/>
        <v>2145.3423725972561</v>
      </c>
      <c r="BE114" s="27">
        <f t="shared" si="420"/>
        <v>2378.9670152720591</v>
      </c>
      <c r="BF114" s="27">
        <f t="shared" si="420"/>
        <v>2565.3990274865459</v>
      </c>
      <c r="BG114" s="15">
        <f t="shared" si="420"/>
        <v>1805.3825862386152</v>
      </c>
      <c r="BH114" s="15">
        <f t="shared" si="420"/>
        <v>1249.333627191651</v>
      </c>
      <c r="BI114" s="15">
        <f t="shared" si="420"/>
        <v>852.85940955742535</v>
      </c>
      <c r="BJ114" s="15">
        <f t="shared" si="420"/>
        <v>575.70008904086819</v>
      </c>
      <c r="BK114" s="15">
        <f t="shared" si="420"/>
        <v>384.96139283406956</v>
      </c>
      <c r="BL114" s="15">
        <f t="shared" si="420"/>
        <v>255.35719426626488</v>
      </c>
      <c r="BM114" s="15">
        <f t="shared" si="420"/>
        <v>168.21745218808971</v>
      </c>
      <c r="BN114" s="15">
        <f t="shared" si="420"/>
        <v>110.14748731309371</v>
      </c>
      <c r="BO114" s="15">
        <f t="shared" si="420"/>
        <v>71.742506265392308</v>
      </c>
      <c r="BP114" s="15">
        <f t="shared" si="420"/>
        <v>46.509339104528308</v>
      </c>
      <c r="BQ114" s="15">
        <f t="shared" si="420"/>
        <v>30.025206050693608</v>
      </c>
      <c r="BR114" s="15">
        <f t="shared" si="420"/>
        <v>19.31081481498245</v>
      </c>
    </row>
    <row r="115" spans="1:71" x14ac:dyDescent="0.2">
      <c r="A115">
        <v>0.4</v>
      </c>
      <c r="B115" s="15">
        <f>B46*B93</f>
        <v>218.88539022942592</v>
      </c>
      <c r="C115" s="25">
        <f>C46*C93</f>
        <v>927.59671368073793</v>
      </c>
      <c r="D115" s="25">
        <f t="shared" ref="D115:V115" si="421">D46*D93</f>
        <v>1541.2824156363836</v>
      </c>
      <c r="E115" s="26">
        <f t="shared" si="421"/>
        <v>2375.2460228645514</v>
      </c>
      <c r="F115" s="26">
        <f t="shared" si="421"/>
        <v>3120.8428658346293</v>
      </c>
      <c r="G115" s="26">
        <f t="shared" si="421"/>
        <v>3757.3609051838248</v>
      </c>
      <c r="H115" s="26">
        <f t="shared" si="421"/>
        <v>4280.4387317806677</v>
      </c>
      <c r="I115" s="26">
        <f t="shared" si="421"/>
        <v>4693.8325497043515</v>
      </c>
      <c r="J115" s="26">
        <f t="shared" si="421"/>
        <v>5005.4323340040337</v>
      </c>
      <c r="K115" s="26">
        <f t="shared" si="421"/>
        <v>5225.1008162017433</v>
      </c>
      <c r="L115" s="26">
        <f t="shared" si="421"/>
        <v>5363.4299292627347</v>
      </c>
      <c r="M115" s="26">
        <f t="shared" si="421"/>
        <v>5431.0072572192439</v>
      </c>
      <c r="N115" s="29">
        <f t="shared" si="421"/>
        <v>3666.0571795593178</v>
      </c>
      <c r="O115" s="29">
        <f t="shared" si="421"/>
        <v>2451.4334892734573</v>
      </c>
      <c r="P115" s="29">
        <f t="shared" si="421"/>
        <v>1626.1141750935312</v>
      </c>
      <c r="Q115" s="15">
        <f t="shared" si="421"/>
        <v>1071.2084470036348</v>
      </c>
      <c r="R115" s="15">
        <f t="shared" si="421"/>
        <v>701.41901028248822</v>
      </c>
      <c r="S115" s="15">
        <f t="shared" si="421"/>
        <v>456.85615684375892</v>
      </c>
      <c r="T115" s="15">
        <f t="shared" si="421"/>
        <v>296.1713916438373</v>
      </c>
      <c r="U115" s="15">
        <f t="shared" si="421"/>
        <v>191.20046063095046</v>
      </c>
      <c r="V115" s="15">
        <f t="shared" si="421"/>
        <v>122.97123561949154</v>
      </c>
      <c r="Z115" s="15">
        <f>Z46*Z93</f>
        <v>218.88539022942592</v>
      </c>
      <c r="AA115" s="25">
        <f>AA46*AA93</f>
        <v>642.18234024051083</v>
      </c>
      <c r="AB115" s="25">
        <f t="shared" ref="AB115:AT115" si="422">AB46*AB93</f>
        <v>738.72115779021919</v>
      </c>
      <c r="AC115" s="27">
        <f t="shared" si="422"/>
        <v>1138.4315257516489</v>
      </c>
      <c r="AD115" s="27">
        <f t="shared" si="422"/>
        <v>1495.7885925006208</v>
      </c>
      <c r="AE115" s="27">
        <f t="shared" si="422"/>
        <v>1800.8652859165074</v>
      </c>
      <c r="AF115" s="27">
        <f t="shared" si="422"/>
        <v>2051.5712264747572</v>
      </c>
      <c r="AG115" s="27">
        <f t="shared" si="422"/>
        <v>2249.7067250062269</v>
      </c>
      <c r="AH115" s="27">
        <f t="shared" si="422"/>
        <v>2399.053367185365</v>
      </c>
      <c r="AI115" s="27">
        <f t="shared" si="422"/>
        <v>2504.3382610197696</v>
      </c>
      <c r="AJ115" s="27">
        <f t="shared" si="422"/>
        <v>2570.6380134336177</v>
      </c>
      <c r="AK115" s="27">
        <f t="shared" si="422"/>
        <v>2603.027146951235</v>
      </c>
      <c r="AL115" s="15">
        <f t="shared" si="422"/>
        <v>1757.1043286645249</v>
      </c>
      <c r="AM115" s="15">
        <f t="shared" si="422"/>
        <v>1174.9474120186392</v>
      </c>
      <c r="AN115" s="15">
        <f t="shared" si="422"/>
        <v>779.38016676080474</v>
      </c>
      <c r="AO115" s="15">
        <f t="shared" si="422"/>
        <v>513.41943317925677</v>
      </c>
      <c r="AP115" s="15">
        <f t="shared" si="422"/>
        <v>336.18307593421025</v>
      </c>
      <c r="AQ115" s="15">
        <f t="shared" si="422"/>
        <v>218.96656038073644</v>
      </c>
      <c r="AR115" s="15">
        <f t="shared" si="422"/>
        <v>141.9519687760403</v>
      </c>
      <c r="AS115" s="15">
        <f t="shared" si="422"/>
        <v>91.640457462171497</v>
      </c>
      <c r="AT115" s="15">
        <f t="shared" si="422"/>
        <v>58.93887624366161</v>
      </c>
      <c r="AX115" s="15">
        <f>AX46*AX93</f>
        <v>218.88539022942592</v>
      </c>
      <c r="AY115" s="25">
        <f>AY46*AY93</f>
        <v>642.18234024051083</v>
      </c>
      <c r="AZ115" s="25">
        <f t="shared" ref="AZ115:BR115" si="423">AZ46*AZ93</f>
        <v>738.72115779021919</v>
      </c>
      <c r="BA115" s="27">
        <f t="shared" si="423"/>
        <v>1138.4315257516489</v>
      </c>
      <c r="BB115" s="27">
        <f t="shared" si="423"/>
        <v>1495.7885925006208</v>
      </c>
      <c r="BC115" s="27">
        <f t="shared" si="423"/>
        <v>1800.8652859165074</v>
      </c>
      <c r="BD115" s="27">
        <f t="shared" si="423"/>
        <v>2051.5712264747572</v>
      </c>
      <c r="BE115" s="27">
        <f t="shared" si="423"/>
        <v>2249.7067250062269</v>
      </c>
      <c r="BF115" s="27">
        <f t="shared" si="423"/>
        <v>2399.053367185365</v>
      </c>
      <c r="BG115" s="15">
        <f t="shared" si="423"/>
        <v>1688.3179287773728</v>
      </c>
      <c r="BH115" s="15">
        <f t="shared" si="423"/>
        <v>1168.3243085924785</v>
      </c>
      <c r="BI115" s="15">
        <f t="shared" si="423"/>
        <v>797.55828091939725</v>
      </c>
      <c r="BJ115" s="15">
        <f t="shared" si="423"/>
        <v>538.37053117447329</v>
      </c>
      <c r="BK115" s="15">
        <f t="shared" si="423"/>
        <v>359.99971771244691</v>
      </c>
      <c r="BL115" s="15">
        <f t="shared" si="423"/>
        <v>238.79931744563774</v>
      </c>
      <c r="BM115" s="15">
        <f t="shared" si="423"/>
        <v>157.30989244451803</v>
      </c>
      <c r="BN115" s="15">
        <f t="shared" si="423"/>
        <v>103.00530151225003</v>
      </c>
      <c r="BO115" s="15">
        <f t="shared" si="423"/>
        <v>67.090577092381452</v>
      </c>
      <c r="BP115" s="15">
        <f t="shared" si="423"/>
        <v>43.493579512893042</v>
      </c>
      <c r="BQ115" s="15">
        <f t="shared" si="423"/>
        <v>28.078310977970716</v>
      </c>
      <c r="BR115" s="15">
        <f t="shared" si="423"/>
        <v>18.058662534992184</v>
      </c>
    </row>
    <row r="116" spans="1:71" x14ac:dyDescent="0.2">
      <c r="A116">
        <v>0.4</v>
      </c>
      <c r="B116" s="15">
        <f>B47*B93</f>
        <v>218.88539022942592</v>
      </c>
      <c r="C116" s="25">
        <f>C47*C93</f>
        <v>927.59671368073793</v>
      </c>
      <c r="D116" s="25">
        <f t="shared" ref="D116:V116" si="424">D47*D93</f>
        <v>1541.2824156363836</v>
      </c>
      <c r="E116" s="26">
        <f t="shared" si="424"/>
        <v>2348.5578653042758</v>
      </c>
      <c r="F116" s="26">
        <f t="shared" si="424"/>
        <v>3051.1055615482101</v>
      </c>
      <c r="G116" s="26">
        <f t="shared" si="424"/>
        <v>3632.1260236654825</v>
      </c>
      <c r="H116" s="26">
        <f t="shared" si="424"/>
        <v>4091.2775911417493</v>
      </c>
      <c r="I116" s="26">
        <f t="shared" si="424"/>
        <v>4435.9936910007427</v>
      </c>
      <c r="J116" s="26">
        <f t="shared" si="424"/>
        <v>4677.3254331915377</v>
      </c>
      <c r="K116" s="26">
        <f t="shared" si="424"/>
        <v>4827.7339971714282</v>
      </c>
      <c r="L116" s="26">
        <f t="shared" si="424"/>
        <v>4899.8629756407809</v>
      </c>
      <c r="M116" s="26">
        <f t="shared" si="424"/>
        <v>4905.8512140129405</v>
      </c>
      <c r="N116" s="29">
        <f t="shared" si="424"/>
        <v>3311.5645428525149</v>
      </c>
      <c r="O116" s="29">
        <f t="shared" si="424"/>
        <v>2214.3899630106271</v>
      </c>
      <c r="P116" s="29">
        <f t="shared" si="424"/>
        <v>1468.8756288075438</v>
      </c>
      <c r="Q116" s="15">
        <f t="shared" si="424"/>
        <v>967.62700016800056</v>
      </c>
      <c r="R116" s="15">
        <f t="shared" si="424"/>
        <v>633.59467961528219</v>
      </c>
      <c r="S116" s="15">
        <f t="shared" si="424"/>
        <v>412.68004727889155</v>
      </c>
      <c r="T116" s="15">
        <f t="shared" si="424"/>
        <v>267.53283736095847</v>
      </c>
      <c r="U116" s="15">
        <f t="shared" si="424"/>
        <v>172.71216322889836</v>
      </c>
      <c r="V116" s="15">
        <f t="shared" si="424"/>
        <v>111.08042338751015</v>
      </c>
      <c r="Z116" s="15">
        <f>Z47*Z93</f>
        <v>218.88539022942592</v>
      </c>
      <c r="AA116" s="25">
        <f>AA47*AA93</f>
        <v>642.18234024051083</v>
      </c>
      <c r="AB116" s="25">
        <f t="shared" ref="AB116:AT116" si="425">AB47*AB93</f>
        <v>738.72115779021919</v>
      </c>
      <c r="AC116" s="27">
        <f t="shared" si="425"/>
        <v>1125.6401602937651</v>
      </c>
      <c r="AD116" s="27">
        <f t="shared" si="425"/>
        <v>1462.3642040556506</v>
      </c>
      <c r="AE116" s="27">
        <f t="shared" si="425"/>
        <v>1740.8414669639292</v>
      </c>
      <c r="AF116" s="27">
        <f t="shared" si="425"/>
        <v>1960.908194570897</v>
      </c>
      <c r="AG116" s="27">
        <f t="shared" si="425"/>
        <v>2126.1271536749118</v>
      </c>
      <c r="AH116" s="27">
        <f t="shared" si="425"/>
        <v>2241.795030109553</v>
      </c>
      <c r="AI116" s="27">
        <f t="shared" si="425"/>
        <v>2313.88434183956</v>
      </c>
      <c r="AJ116" s="27">
        <f t="shared" si="425"/>
        <v>2348.4550356621489</v>
      </c>
      <c r="AK116" s="27">
        <f t="shared" si="425"/>
        <v>2351.3251380772081</v>
      </c>
      <c r="AL116" s="15">
        <f t="shared" si="425"/>
        <v>1587.1995737932173</v>
      </c>
      <c r="AM116" s="15">
        <f t="shared" si="425"/>
        <v>1061.3348343423716</v>
      </c>
      <c r="AN116" s="15">
        <f t="shared" si="425"/>
        <v>704.01731321545003</v>
      </c>
      <c r="AO116" s="15">
        <f t="shared" si="425"/>
        <v>463.77388765448552</v>
      </c>
      <c r="AP116" s="15">
        <f t="shared" si="425"/>
        <v>303.67555650199921</v>
      </c>
      <c r="AQ116" s="15">
        <f t="shared" si="425"/>
        <v>197.79339544136224</v>
      </c>
      <c r="AR116" s="15">
        <f t="shared" si="425"/>
        <v>128.22579778838838</v>
      </c>
      <c r="AS116" s="15">
        <f t="shared" si="425"/>
        <v>82.779202494324082</v>
      </c>
      <c r="AT116" s="15">
        <f t="shared" si="425"/>
        <v>53.23972955259363</v>
      </c>
      <c r="AX116" s="15">
        <f>AX47*AX93</f>
        <v>218.88539022942592</v>
      </c>
      <c r="AY116" s="25">
        <f>AY47*AY93</f>
        <v>642.18234024051083</v>
      </c>
      <c r="AZ116" s="25">
        <f t="shared" ref="AZ116:BR116" si="426">AZ47*AZ93</f>
        <v>738.72115779021919</v>
      </c>
      <c r="BA116" s="27">
        <f t="shared" si="426"/>
        <v>1125.6401602937651</v>
      </c>
      <c r="BB116" s="27">
        <f t="shared" si="426"/>
        <v>1462.3642040556506</v>
      </c>
      <c r="BC116" s="27">
        <f t="shared" si="426"/>
        <v>1740.8414669639292</v>
      </c>
      <c r="BD116" s="27">
        <f t="shared" si="426"/>
        <v>1960.908194570897</v>
      </c>
      <c r="BE116" s="27">
        <f t="shared" si="426"/>
        <v>2126.1271536749118</v>
      </c>
      <c r="BF116" s="27">
        <f t="shared" si="426"/>
        <v>2241.795030109553</v>
      </c>
      <c r="BG116" s="15">
        <f t="shared" si="426"/>
        <v>1577.648414890609</v>
      </c>
      <c r="BH116" s="15">
        <f t="shared" si="426"/>
        <v>1091.7404607933545</v>
      </c>
      <c r="BI116" s="15">
        <f t="shared" si="426"/>
        <v>745.27820633082058</v>
      </c>
      <c r="BJ116" s="15">
        <f t="shared" si="426"/>
        <v>503.08025559279753</v>
      </c>
      <c r="BK116" s="15">
        <f t="shared" si="426"/>
        <v>336.40167786490463</v>
      </c>
      <c r="BL116" s="15">
        <f t="shared" si="426"/>
        <v>223.14598348066718</v>
      </c>
      <c r="BM116" s="15">
        <f t="shared" si="426"/>
        <v>146.99820349679646</v>
      </c>
      <c r="BN116" s="15">
        <f t="shared" si="426"/>
        <v>96.253287302239599</v>
      </c>
      <c r="BO116" s="15">
        <f t="shared" si="426"/>
        <v>62.692778889425014</v>
      </c>
      <c r="BP116" s="15">
        <f t="shared" si="426"/>
        <v>40.642568326052846</v>
      </c>
      <c r="BQ116" s="15">
        <f t="shared" si="426"/>
        <v>26.237773142218604</v>
      </c>
      <c r="BR116" s="15">
        <f t="shared" si="426"/>
        <v>16.874914278738117</v>
      </c>
    </row>
    <row r="118" spans="1:71" x14ac:dyDescent="0.2">
      <c r="A118" t="s">
        <v>21</v>
      </c>
    </row>
    <row r="119" spans="1:71" x14ac:dyDescent="0.2">
      <c r="A119" t="s">
        <v>20</v>
      </c>
    </row>
    <row r="121" spans="1:71" x14ac:dyDescent="0.2">
      <c r="A121" t="s">
        <v>32</v>
      </c>
    </row>
    <row r="122" spans="1:71" x14ac:dyDescent="0.2">
      <c r="A122" t="s">
        <v>33</v>
      </c>
    </row>
    <row r="123" spans="1:71" x14ac:dyDescent="0.2">
      <c r="A123" t="s">
        <v>40</v>
      </c>
    </row>
    <row r="124" spans="1:71" x14ac:dyDescent="0.2">
      <c r="A124" t="s">
        <v>41</v>
      </c>
    </row>
    <row r="125" spans="1:71" x14ac:dyDescent="0.2">
      <c r="A125" t="s">
        <v>46</v>
      </c>
    </row>
    <row r="127" spans="1:71" x14ac:dyDescent="0.2">
      <c r="A127" t="s">
        <v>36</v>
      </c>
      <c r="B127" s="34" t="s">
        <v>1</v>
      </c>
      <c r="C127" s="34"/>
      <c r="D127" s="34"/>
      <c r="E127" s="34"/>
      <c r="F127" s="34"/>
      <c r="G127" s="34"/>
      <c r="H127" s="34"/>
      <c r="I127" s="34"/>
      <c r="J127" s="34"/>
      <c r="K127" s="34"/>
      <c r="L127" s="34"/>
      <c r="M127" s="34"/>
      <c r="N127" s="34"/>
      <c r="O127" s="34"/>
      <c r="P127" s="34"/>
      <c r="Q127" s="34"/>
      <c r="R127" s="34"/>
      <c r="S127" s="34"/>
      <c r="T127" s="34"/>
      <c r="U127" s="34"/>
      <c r="V127" s="34"/>
      <c r="Y127" t="s">
        <v>36</v>
      </c>
      <c r="AW127" t="s">
        <v>36</v>
      </c>
    </row>
    <row r="128" spans="1:71" x14ac:dyDescent="0.2">
      <c r="A128" t="s">
        <v>35</v>
      </c>
      <c r="B128">
        <v>0</v>
      </c>
      <c r="C128">
        <f>B128+1</f>
        <v>1</v>
      </c>
      <c r="D128">
        <f t="shared" ref="D128" si="427">C128+1</f>
        <v>2</v>
      </c>
      <c r="E128">
        <f t="shared" ref="E128" si="428">D128+1</f>
        <v>3</v>
      </c>
      <c r="F128">
        <f t="shared" ref="F128" si="429">E128+1</f>
        <v>4</v>
      </c>
      <c r="G128">
        <f t="shared" ref="G128" si="430">F128+1</f>
        <v>5</v>
      </c>
      <c r="H128">
        <f t="shared" ref="H128" si="431">G128+1</f>
        <v>6</v>
      </c>
      <c r="I128">
        <f t="shared" ref="I128" si="432">H128+1</f>
        <v>7</v>
      </c>
      <c r="J128">
        <f t="shared" ref="J128" si="433">I128+1</f>
        <v>8</v>
      </c>
      <c r="K128">
        <f t="shared" ref="K128" si="434">J128+1</f>
        <v>9</v>
      </c>
      <c r="L128">
        <f t="shared" ref="L128" si="435">K128+1</f>
        <v>10</v>
      </c>
      <c r="M128">
        <f t="shared" ref="M128" si="436">L128+1</f>
        <v>11</v>
      </c>
      <c r="N128">
        <f t="shared" ref="N128" si="437">M128+1</f>
        <v>12</v>
      </c>
      <c r="O128">
        <f t="shared" ref="O128" si="438">N128+1</f>
        <v>13</v>
      </c>
      <c r="P128">
        <f t="shared" ref="P128" si="439">O128+1</f>
        <v>14</v>
      </c>
      <c r="Q128">
        <f t="shared" ref="Q128" si="440">P128+1</f>
        <v>15</v>
      </c>
      <c r="R128">
        <f t="shared" ref="R128" si="441">Q128+1</f>
        <v>16</v>
      </c>
      <c r="S128">
        <f t="shared" ref="S128" si="442">R128+1</f>
        <v>17</v>
      </c>
      <c r="T128">
        <f t="shared" ref="T128" si="443">S128+1</f>
        <v>18</v>
      </c>
      <c r="U128">
        <f t="shared" ref="U128" si="444">T128+1</f>
        <v>19</v>
      </c>
      <c r="V128">
        <f t="shared" ref="V128" si="445">U128+1</f>
        <v>20</v>
      </c>
      <c r="W128" t="s">
        <v>39</v>
      </c>
      <c r="Y128" t="s">
        <v>35</v>
      </c>
      <c r="Z128">
        <f t="shared" ref="Z128" si="446">B128</f>
        <v>0</v>
      </c>
      <c r="AA128">
        <f t="shared" ref="AA128" si="447">C128</f>
        <v>1</v>
      </c>
      <c r="AB128">
        <f t="shared" ref="AB128" si="448">D128</f>
        <v>2</v>
      </c>
      <c r="AC128">
        <f t="shared" ref="AC128" si="449">E128</f>
        <v>3</v>
      </c>
      <c r="AD128">
        <f t="shared" ref="AD128" si="450">F128</f>
        <v>4</v>
      </c>
      <c r="AE128">
        <f t="shared" ref="AE128" si="451">G128</f>
        <v>5</v>
      </c>
      <c r="AF128">
        <f t="shared" ref="AF128" si="452">H128</f>
        <v>6</v>
      </c>
      <c r="AG128">
        <f t="shared" ref="AG128" si="453">I128</f>
        <v>7</v>
      </c>
      <c r="AH128">
        <f t="shared" ref="AH128" si="454">J128</f>
        <v>8</v>
      </c>
      <c r="AI128">
        <f t="shared" ref="AI128" si="455">K128</f>
        <v>9</v>
      </c>
      <c r="AJ128">
        <f t="shared" ref="AJ128" si="456">L128</f>
        <v>10</v>
      </c>
      <c r="AK128">
        <f t="shared" ref="AK128" si="457">M128</f>
        <v>11</v>
      </c>
      <c r="AL128">
        <f t="shared" ref="AL128" si="458">N128</f>
        <v>12</v>
      </c>
      <c r="AM128">
        <f t="shared" ref="AM128" si="459">O128</f>
        <v>13</v>
      </c>
      <c r="AN128">
        <f t="shared" ref="AN128" si="460">P128</f>
        <v>14</v>
      </c>
      <c r="AO128">
        <f t="shared" ref="AO128" si="461">Q128</f>
        <v>15</v>
      </c>
      <c r="AP128">
        <f t="shared" ref="AP128" si="462">R128</f>
        <v>16</v>
      </c>
      <c r="AQ128">
        <f t="shared" ref="AQ128" si="463">S128</f>
        <v>17</v>
      </c>
      <c r="AR128">
        <f t="shared" ref="AR128" si="464">T128</f>
        <v>18</v>
      </c>
      <c r="AS128">
        <f t="shared" ref="AS128" si="465">U128</f>
        <v>19</v>
      </c>
      <c r="AT128">
        <f t="shared" ref="AT128" si="466">V128</f>
        <v>20</v>
      </c>
      <c r="AU128" t="s">
        <v>39</v>
      </c>
      <c r="AW128" t="str">
        <f t="shared" ref="AW128:AW136" si="467">Y128</f>
        <v>series</v>
      </c>
      <c r="AX128">
        <f t="shared" ref="AX128" si="468">Z128</f>
        <v>0</v>
      </c>
      <c r="AY128">
        <f t="shared" ref="AY128" si="469">AA128</f>
        <v>1</v>
      </c>
      <c r="AZ128">
        <f t="shared" ref="AZ128" si="470">AB128</f>
        <v>2</v>
      </c>
      <c r="BA128">
        <f t="shared" ref="BA128" si="471">AC128</f>
        <v>3</v>
      </c>
      <c r="BB128">
        <f t="shared" ref="BB128" si="472">AD128</f>
        <v>4</v>
      </c>
      <c r="BC128">
        <f t="shared" ref="BC128" si="473">AE128</f>
        <v>5</v>
      </c>
      <c r="BD128">
        <f t="shared" ref="BD128" si="474">AF128</f>
        <v>6</v>
      </c>
      <c r="BE128">
        <f t="shared" ref="BE128" si="475">AG128</f>
        <v>7</v>
      </c>
      <c r="BF128">
        <f t="shared" ref="BF128" si="476">AH128</f>
        <v>8</v>
      </c>
      <c r="BG128">
        <f t="shared" ref="BG128" si="477">AI128</f>
        <v>9</v>
      </c>
      <c r="BH128">
        <f t="shared" ref="BH128" si="478">AJ128</f>
        <v>10</v>
      </c>
      <c r="BI128">
        <f t="shared" ref="BI128" si="479">AK128</f>
        <v>11</v>
      </c>
      <c r="BJ128">
        <f t="shared" ref="BJ128" si="480">AL128</f>
        <v>12</v>
      </c>
      <c r="BK128">
        <f t="shared" ref="BK128" si="481">AM128</f>
        <v>13</v>
      </c>
      <c r="BL128">
        <f t="shared" ref="BL128" si="482">AN128</f>
        <v>14</v>
      </c>
      <c r="BM128">
        <f t="shared" ref="BM128" si="483">AO128</f>
        <v>15</v>
      </c>
      <c r="BN128">
        <f t="shared" ref="BN128" si="484">AP128</f>
        <v>16</v>
      </c>
      <c r="BO128">
        <f t="shared" ref="BO128" si="485">AQ128</f>
        <v>17</v>
      </c>
      <c r="BP128">
        <f t="shared" ref="BP128" si="486">AR128</f>
        <v>18</v>
      </c>
      <c r="BQ128">
        <f t="shared" ref="BQ128" si="487">AS128</f>
        <v>19</v>
      </c>
      <c r="BR128">
        <f t="shared" ref="BR128" si="488">AT128</f>
        <v>20</v>
      </c>
      <c r="BS128" t="s">
        <v>39</v>
      </c>
    </row>
    <row r="129" spans="1:71" x14ac:dyDescent="0.2">
      <c r="A129">
        <v>1</v>
      </c>
      <c r="C129" s="25">
        <f t="shared" ref="C129:V129" si="489">C40*(C93-B93)</f>
        <v>785.32121003161114</v>
      </c>
      <c r="D129" s="25">
        <f t="shared" si="489"/>
        <v>938.34455174390382</v>
      </c>
      <c r="E129" s="27">
        <f t="shared" si="489"/>
        <v>1071.1566733716422</v>
      </c>
      <c r="F129" s="27">
        <f t="shared" si="489"/>
        <v>1147.2083066536716</v>
      </c>
      <c r="G129" s="27">
        <f t="shared" si="489"/>
        <v>1191.6343069233717</v>
      </c>
      <c r="H129" s="27">
        <f t="shared" si="489"/>
        <v>1215.5981047682233</v>
      </c>
      <c r="I129" s="27">
        <f t="shared" si="489"/>
        <v>1225.2907954605714</v>
      </c>
      <c r="J129" s="27">
        <f t="shared" si="489"/>
        <v>1224.5899239761961</v>
      </c>
      <c r="K129" s="27">
        <f t="shared" si="489"/>
        <v>1216.1186276095984</v>
      </c>
      <c r="L129" s="27">
        <f t="shared" si="489"/>
        <v>1201.7475872333507</v>
      </c>
      <c r="M129" s="27">
        <f t="shared" si="489"/>
        <v>1182.8623848224186</v>
      </c>
      <c r="N129" s="15">
        <f t="shared" si="489"/>
        <v>732.95906646201547</v>
      </c>
      <c r="O129" s="15">
        <f t="shared" si="489"/>
        <v>452.95671451713088</v>
      </c>
      <c r="P129" s="15">
        <f t="shared" si="489"/>
        <v>279.28358724383719</v>
      </c>
      <c r="Q129" s="15">
        <f t="shared" si="489"/>
        <v>171.86496773102635</v>
      </c>
      <c r="R129" s="15">
        <f t="shared" si="489"/>
        <v>105.58340580927073</v>
      </c>
      <c r="S129" s="15">
        <f t="shared" si="489"/>
        <v>64.768254895901762</v>
      </c>
      <c r="T129" s="15">
        <f t="shared" si="489"/>
        <v>39.679168714586162</v>
      </c>
      <c r="U129" s="15">
        <f t="shared" si="489"/>
        <v>24.280619692413708</v>
      </c>
      <c r="V129" s="15">
        <f t="shared" si="489"/>
        <v>14.84249220572001</v>
      </c>
      <c r="W129" s="28">
        <f t="shared" ref="W129:W136" si="490">SUM(C129:V129)</f>
        <v>14286.090749866462</v>
      </c>
      <c r="X129" s="15"/>
      <c r="Y129">
        <v>1</v>
      </c>
      <c r="AA129" s="25">
        <f>AA40*(AA93-Z93)</f>
        <v>543.68391463726914</v>
      </c>
      <c r="AB129" s="25">
        <f>AB40*(AB93-AA93)</f>
        <v>449.73910468198932</v>
      </c>
      <c r="AC129" s="27">
        <f t="shared" ref="AC129:AT129" si="491">AC40*(AC93-AB93)</f>
        <v>513.39461859824269</v>
      </c>
      <c r="AD129" s="27">
        <f t="shared" si="491"/>
        <v>549.84540141388993</v>
      </c>
      <c r="AE129" s="27">
        <f t="shared" si="491"/>
        <v>571.13833645439718</v>
      </c>
      <c r="AF129" s="27">
        <f t="shared" si="491"/>
        <v>582.62394370547986</v>
      </c>
      <c r="AG129" s="27">
        <f t="shared" si="491"/>
        <v>587.26955285388351</v>
      </c>
      <c r="AH129" s="27">
        <f t="shared" si="491"/>
        <v>586.93363220160893</v>
      </c>
      <c r="AI129" s="27">
        <f t="shared" si="491"/>
        <v>582.87342506732239</v>
      </c>
      <c r="AJ129" s="27">
        <f t="shared" si="491"/>
        <v>575.98552997574802</v>
      </c>
      <c r="AK129" s="27">
        <f t="shared" si="491"/>
        <v>566.93404242968006</v>
      </c>
      <c r="AL129" s="15">
        <f t="shared" si="491"/>
        <v>351.29990759422054</v>
      </c>
      <c r="AM129" s="15">
        <f t="shared" si="491"/>
        <v>217.09759689874329</v>
      </c>
      <c r="AN129" s="15">
        <f t="shared" si="491"/>
        <v>133.85781400444276</v>
      </c>
      <c r="AO129" s="15">
        <f t="shared" si="491"/>
        <v>82.373150214278937</v>
      </c>
      <c r="AP129" s="15">
        <f t="shared" si="491"/>
        <v>50.605064322786582</v>
      </c>
      <c r="AQ129" s="15">
        <f t="shared" si="491"/>
        <v>31.042773056615648</v>
      </c>
      <c r="AR129" s="15">
        <f t="shared" si="491"/>
        <v>19.017826425334203</v>
      </c>
      <c r="AS129" s="15">
        <f t="shared" si="491"/>
        <v>11.637456775653911</v>
      </c>
      <c r="AT129" s="15">
        <f t="shared" si="491"/>
        <v>7.1138572110255689</v>
      </c>
      <c r="AU129" s="28">
        <f t="shared" ref="AU129" si="492">SUM(AA129:AT129)</f>
        <v>7014.4669485226123</v>
      </c>
      <c r="AW129">
        <f t="shared" si="467"/>
        <v>1</v>
      </c>
      <c r="AY129" s="25">
        <f>AY40*(AY93-AX93)</f>
        <v>543.68391463726914</v>
      </c>
      <c r="AZ129" s="25">
        <f t="shared" ref="AZ129:BR129" si="493">AZ40*(AZ93-AY93)</f>
        <v>449.73910468198932</v>
      </c>
      <c r="BA129" s="27">
        <f t="shared" si="493"/>
        <v>513.39461859824269</v>
      </c>
      <c r="BB129" s="27">
        <f t="shared" si="493"/>
        <v>549.84540141388993</v>
      </c>
      <c r="BC129" s="27">
        <f t="shared" si="493"/>
        <v>571.13833645439718</v>
      </c>
      <c r="BD129" s="27">
        <f t="shared" si="493"/>
        <v>582.62394370547986</v>
      </c>
      <c r="BE129" s="27">
        <f t="shared" si="493"/>
        <v>587.26955285388351</v>
      </c>
      <c r="BF129" s="27">
        <f t="shared" si="493"/>
        <v>586.93363220160893</v>
      </c>
      <c r="BG129" s="15">
        <f t="shared" si="493"/>
        <v>368.13058425304575</v>
      </c>
      <c r="BH129" s="15">
        <f t="shared" si="493"/>
        <v>229.75600087675267</v>
      </c>
      <c r="BI129" s="15">
        <f t="shared" si="493"/>
        <v>142.82869592046757</v>
      </c>
      <c r="BJ129" s="15">
        <f t="shared" si="493"/>
        <v>88.503606986851295</v>
      </c>
      <c r="BK129" s="15">
        <f t="shared" si="493"/>
        <v>54.693781519321824</v>
      </c>
      <c r="BL129" s="15">
        <f t="shared" si="493"/>
        <v>33.723035806921857</v>
      </c>
      <c r="BM129" s="15">
        <f t="shared" si="493"/>
        <v>20.752413408700097</v>
      </c>
      <c r="BN129" s="15">
        <f t="shared" si="493"/>
        <v>12.749023348851903</v>
      </c>
      <c r="BO129" s="15">
        <f t="shared" si="493"/>
        <v>7.8206607146569223</v>
      </c>
      <c r="BP129" s="15">
        <f t="shared" si="493"/>
        <v>4.7911946439681445</v>
      </c>
      <c r="BQ129" s="15">
        <f t="shared" si="493"/>
        <v>2.9318450660927184</v>
      </c>
      <c r="BR129" s="15">
        <f t="shared" si="493"/>
        <v>1.7922066278833915</v>
      </c>
      <c r="BS129" s="28">
        <f t="shared" ref="BS129:BS136" si="494">SUM(AY129:BR129)</f>
        <v>5353.1015537202729</v>
      </c>
    </row>
    <row r="130" spans="1:71" x14ac:dyDescent="0.2">
      <c r="A130">
        <v>2</v>
      </c>
      <c r="C130" s="25">
        <f t="shared" ref="C130:V130" si="495">C41*(C93-B93)</f>
        <v>785.32121003161114</v>
      </c>
      <c r="D130" s="25">
        <f t="shared" si="495"/>
        <v>938.34455174390382</v>
      </c>
      <c r="E130" s="27">
        <f t="shared" si="495"/>
        <v>1059.8813399677304</v>
      </c>
      <c r="F130" s="27">
        <f t="shared" si="495"/>
        <v>1123.183667323196</v>
      </c>
      <c r="G130" s="27">
        <f t="shared" si="495"/>
        <v>1154.3984711259855</v>
      </c>
      <c r="H130" s="27">
        <f t="shared" si="495"/>
        <v>1165.21752420655</v>
      </c>
      <c r="I130" s="27">
        <f t="shared" si="495"/>
        <v>1162.1452530267445</v>
      </c>
      <c r="J130" s="27">
        <f t="shared" si="495"/>
        <v>1149.2543905205621</v>
      </c>
      <c r="K130" s="27">
        <f t="shared" si="495"/>
        <v>1129.2905108984132</v>
      </c>
      <c r="L130" s="27">
        <f t="shared" si="495"/>
        <v>1104.1987352134424</v>
      </c>
      <c r="M130" s="27">
        <f t="shared" si="495"/>
        <v>1075.4060024445691</v>
      </c>
      <c r="N130" s="15">
        <f t="shared" si="495"/>
        <v>666.37386540764419</v>
      </c>
      <c r="O130" s="15">
        <f t="shared" si="495"/>
        <v>411.80814935832387</v>
      </c>
      <c r="P130" s="15">
        <f t="shared" si="495"/>
        <v>253.91224707121293</v>
      </c>
      <c r="Q130" s="15">
        <f t="shared" si="495"/>
        <v>156.2520038505032</v>
      </c>
      <c r="R130" s="15">
        <f t="shared" si="495"/>
        <v>95.991748340933924</v>
      </c>
      <c r="S130" s="15">
        <f t="shared" si="495"/>
        <v>58.884423899716275</v>
      </c>
      <c r="T130" s="15">
        <f t="shared" si="495"/>
        <v>36.074539824075053</v>
      </c>
      <c r="U130" s="15">
        <f t="shared" si="495"/>
        <v>22.074862211647382</v>
      </c>
      <c r="V130" s="15">
        <f t="shared" si="495"/>
        <v>13.494135424438525</v>
      </c>
      <c r="W130" s="28">
        <f t="shared" si="490"/>
        <v>13561.507631891203</v>
      </c>
      <c r="X130" s="15"/>
      <c r="Y130">
        <v>2</v>
      </c>
      <c r="AA130" s="25">
        <f>AA41*(AA93-Z93)</f>
        <v>543.68391463726914</v>
      </c>
      <c r="AB130" s="25">
        <f>AB41*(AB93-AA93)</f>
        <v>449.73910468198932</v>
      </c>
      <c r="AC130" s="27">
        <f t="shared" ref="AC130:AT130" si="496">AC41*(AC93-AB93)</f>
        <v>507.99046471826119</v>
      </c>
      <c r="AD130" s="27">
        <f t="shared" si="496"/>
        <v>538.33063345076255</v>
      </c>
      <c r="AE130" s="27">
        <f t="shared" si="496"/>
        <v>553.29157491837179</v>
      </c>
      <c r="AF130" s="27">
        <f t="shared" si="496"/>
        <v>558.47703822917481</v>
      </c>
      <c r="AG130" s="27">
        <f t="shared" si="496"/>
        <v>557.00452955719709</v>
      </c>
      <c r="AH130" s="27">
        <f t="shared" si="496"/>
        <v>550.82606882938182</v>
      </c>
      <c r="AI130" s="27">
        <f t="shared" si="496"/>
        <v>541.25758214657674</v>
      </c>
      <c r="AJ130" s="27">
        <f t="shared" si="496"/>
        <v>529.23134646324775</v>
      </c>
      <c r="AK130" s="27">
        <f t="shared" si="496"/>
        <v>515.43127927816647</v>
      </c>
      <c r="AL130" s="15">
        <f t="shared" si="496"/>
        <v>319.38629052082365</v>
      </c>
      <c r="AM130" s="15">
        <f t="shared" si="496"/>
        <v>197.37550353860499</v>
      </c>
      <c r="AN130" s="15">
        <f t="shared" si="496"/>
        <v>121.69758587436836</v>
      </c>
      <c r="AO130" s="15">
        <f t="shared" si="496"/>
        <v>74.890013679826993</v>
      </c>
      <c r="AP130" s="15">
        <f t="shared" si="496"/>
        <v>46.007879382341123</v>
      </c>
      <c r="AQ130" s="15">
        <f t="shared" si="496"/>
        <v>28.22271204660958</v>
      </c>
      <c r="AR130" s="15">
        <f t="shared" si="496"/>
        <v>17.290164057692778</v>
      </c>
      <c r="AS130" s="15">
        <f t="shared" si="496"/>
        <v>10.580259403215612</v>
      </c>
      <c r="AT130" s="15">
        <f t="shared" si="496"/>
        <v>6.4676033691095904</v>
      </c>
      <c r="AU130" s="28">
        <f t="shared" ref="AU130:AU136" si="497">SUM(AA130:AT130)</f>
        <v>6667.1815487829908</v>
      </c>
      <c r="AW130">
        <f t="shared" si="467"/>
        <v>2</v>
      </c>
      <c r="AY130" s="25">
        <f>AY41*(AY93-AX93)</f>
        <v>543.68391463726914</v>
      </c>
      <c r="AZ130" s="25">
        <f t="shared" ref="AZ130:BR130" si="498">AZ41*(AZ93-AY93)</f>
        <v>449.73910468198932</v>
      </c>
      <c r="BA130" s="27">
        <f t="shared" si="498"/>
        <v>507.99046471826119</v>
      </c>
      <c r="BB130" s="27">
        <f t="shared" si="498"/>
        <v>538.33063345076255</v>
      </c>
      <c r="BC130" s="27">
        <f t="shared" si="498"/>
        <v>553.29157491837179</v>
      </c>
      <c r="BD130" s="27">
        <f t="shared" si="498"/>
        <v>558.47703822917481</v>
      </c>
      <c r="BE130" s="27">
        <f t="shared" si="498"/>
        <v>557.00452955719709</v>
      </c>
      <c r="BF130" s="27">
        <f t="shared" si="498"/>
        <v>550.82606882938182</v>
      </c>
      <c r="BG130" s="15">
        <f t="shared" si="498"/>
        <v>345.48356307228306</v>
      </c>
      <c r="BH130" s="15">
        <f t="shared" si="498"/>
        <v>215.62164410001037</v>
      </c>
      <c r="BI130" s="15">
        <f t="shared" si="498"/>
        <v>134.04201901804507</v>
      </c>
      <c r="BJ130" s="15">
        <f t="shared" si="498"/>
        <v>83.058954606033709</v>
      </c>
      <c r="BK130" s="15">
        <f t="shared" si="498"/>
        <v>51.329075402775239</v>
      </c>
      <c r="BL130" s="15">
        <f t="shared" si="498"/>
        <v>31.648428754784057</v>
      </c>
      <c r="BM130" s="15">
        <f t="shared" si="498"/>
        <v>19.475745926772763</v>
      </c>
      <c r="BN130" s="15">
        <f t="shared" si="498"/>
        <v>11.964716328012196</v>
      </c>
      <c r="BO130" s="15">
        <f t="shared" si="498"/>
        <v>7.3395415780555222</v>
      </c>
      <c r="BP130" s="15">
        <f t="shared" si="498"/>
        <v>4.4964451957437657</v>
      </c>
      <c r="BQ130" s="15">
        <f t="shared" si="498"/>
        <v>2.751480923175226</v>
      </c>
      <c r="BR130" s="15">
        <f t="shared" si="498"/>
        <v>1.6819518889452136</v>
      </c>
      <c r="BS130" s="28">
        <f t="shared" si="494"/>
        <v>5168.2368958170428</v>
      </c>
    </row>
    <row r="131" spans="1:71" x14ac:dyDescent="0.2">
      <c r="A131">
        <v>3</v>
      </c>
      <c r="C131" s="25">
        <f t="shared" ref="C131:V131" si="499">C42*(C93-B93)</f>
        <v>785.32121003161114</v>
      </c>
      <c r="D131" s="25">
        <f t="shared" si="499"/>
        <v>938.34455174390382</v>
      </c>
      <c r="E131" s="27">
        <f t="shared" si="499"/>
        <v>1048.6060065638183</v>
      </c>
      <c r="F131" s="27">
        <f t="shared" si="499"/>
        <v>1099.4132569803442</v>
      </c>
      <c r="G131" s="27">
        <f t="shared" si="499"/>
        <v>1117.9465184008893</v>
      </c>
      <c r="H131" s="27">
        <f t="shared" si="499"/>
        <v>1116.4194327840453</v>
      </c>
      <c r="I131" s="27">
        <f t="shared" si="499"/>
        <v>1101.6303376073604</v>
      </c>
      <c r="J131" s="27">
        <f t="shared" si="499"/>
        <v>1077.8212488366833</v>
      </c>
      <c r="K131" s="27">
        <f t="shared" si="499"/>
        <v>1047.8312429937071</v>
      </c>
      <c r="L131" s="27">
        <f t="shared" si="499"/>
        <v>1013.6499539484726</v>
      </c>
      <c r="M131" s="27">
        <f t="shared" si="499"/>
        <v>976.71601942595726</v>
      </c>
      <c r="N131" s="15">
        <f t="shared" si="499"/>
        <v>605.22075178206069</v>
      </c>
      <c r="O131" s="15">
        <f t="shared" si="499"/>
        <v>374.01652538122613</v>
      </c>
      <c r="P131" s="15">
        <f t="shared" si="499"/>
        <v>230.61072625515516</v>
      </c>
      <c r="Q131" s="15">
        <f t="shared" si="499"/>
        <v>141.91276120951275</v>
      </c>
      <c r="R131" s="15">
        <f t="shared" si="499"/>
        <v>87.182587900914967</v>
      </c>
      <c r="S131" s="15">
        <f t="shared" si="499"/>
        <v>53.480601732540599</v>
      </c>
      <c r="T131" s="15">
        <f t="shared" si="499"/>
        <v>32.763980170744759</v>
      </c>
      <c r="U131" s="15">
        <f t="shared" si="499"/>
        <v>20.049052636609261</v>
      </c>
      <c r="V131" s="15">
        <f t="shared" si="499"/>
        <v>12.255778940597594</v>
      </c>
      <c r="W131" s="28">
        <f t="shared" si="490"/>
        <v>12881.192545326156</v>
      </c>
      <c r="X131" s="15"/>
      <c r="Y131">
        <v>3</v>
      </c>
      <c r="AA131" s="25">
        <f>AA42*(AA93-Z93)</f>
        <v>543.68391463726914</v>
      </c>
      <c r="AB131" s="25">
        <f>AB42*(AB93-AA93)</f>
        <v>449.73910468198932</v>
      </c>
      <c r="AC131" s="27">
        <f t="shared" ref="AC131:AT131" si="500">AC42*(AC93-AB93)</f>
        <v>502.5863108382797</v>
      </c>
      <c r="AD131" s="27">
        <f t="shared" si="500"/>
        <v>526.93771488407026</v>
      </c>
      <c r="AE131" s="27">
        <f t="shared" si="500"/>
        <v>535.82052065368066</v>
      </c>
      <c r="AF131" s="27">
        <f t="shared" si="500"/>
        <v>535.0886038787437</v>
      </c>
      <c r="AG131" s="27">
        <f t="shared" si="500"/>
        <v>528.00033932660472</v>
      </c>
      <c r="AH131" s="27">
        <f t="shared" si="500"/>
        <v>516.58888257852868</v>
      </c>
      <c r="AI131" s="27">
        <f t="shared" si="500"/>
        <v>502.21497445260513</v>
      </c>
      <c r="AJ131" s="27">
        <f t="shared" si="500"/>
        <v>485.83222644867612</v>
      </c>
      <c r="AK131" s="27">
        <f t="shared" si="500"/>
        <v>468.13016315681966</v>
      </c>
      <c r="AL131" s="15">
        <f t="shared" si="500"/>
        <v>290.07621830974506</v>
      </c>
      <c r="AM131" s="15">
        <f t="shared" si="500"/>
        <v>179.26235831881252</v>
      </c>
      <c r="AN131" s="15">
        <f t="shared" si="500"/>
        <v>110.52940134122819</v>
      </c>
      <c r="AO131" s="15">
        <f t="shared" si="500"/>
        <v>68.017358922902545</v>
      </c>
      <c r="AP131" s="15">
        <f t="shared" si="500"/>
        <v>41.785737396296511</v>
      </c>
      <c r="AQ131" s="15">
        <f t="shared" si="500"/>
        <v>25.632714439856727</v>
      </c>
      <c r="AR131" s="15">
        <f t="shared" si="500"/>
        <v>15.703446117339199</v>
      </c>
      <c r="AS131" s="15">
        <f t="shared" si="500"/>
        <v>9.6093092518659748</v>
      </c>
      <c r="AT131" s="15">
        <f t="shared" si="500"/>
        <v>5.8740715632449989</v>
      </c>
      <c r="AU131" s="28">
        <f t="shared" si="497"/>
        <v>6341.1133711985576</v>
      </c>
      <c r="AW131">
        <f t="shared" si="467"/>
        <v>3</v>
      </c>
      <c r="AY131" s="25">
        <f>AY42*(AY93-AX93)</f>
        <v>543.68391463726914</v>
      </c>
      <c r="AZ131" s="25">
        <f t="shared" ref="AZ131:BR131" si="501">AZ42*(AZ93-AY93)</f>
        <v>449.73910468198932</v>
      </c>
      <c r="BA131" s="27">
        <f t="shared" si="501"/>
        <v>502.5863108382797</v>
      </c>
      <c r="BB131" s="27">
        <f t="shared" si="501"/>
        <v>526.93771488407026</v>
      </c>
      <c r="BC131" s="27">
        <f t="shared" si="501"/>
        <v>535.82052065368066</v>
      </c>
      <c r="BD131" s="27">
        <f t="shared" si="501"/>
        <v>535.0886038787437</v>
      </c>
      <c r="BE131" s="27">
        <f t="shared" si="501"/>
        <v>528.00033932660472</v>
      </c>
      <c r="BF131" s="27">
        <f t="shared" si="501"/>
        <v>516.58888257852868</v>
      </c>
      <c r="BG131" s="15">
        <f t="shared" si="501"/>
        <v>324.00966093716465</v>
      </c>
      <c r="BH131" s="15">
        <f t="shared" si="501"/>
        <v>202.21944909414202</v>
      </c>
      <c r="BI131" s="15">
        <f t="shared" si="501"/>
        <v>125.71049327832426</v>
      </c>
      <c r="BJ131" s="15">
        <f t="shared" si="501"/>
        <v>77.896336023562853</v>
      </c>
      <c r="BK131" s="15">
        <f t="shared" si="501"/>
        <v>48.138661560555214</v>
      </c>
      <c r="BL131" s="15">
        <f t="shared" si="501"/>
        <v>29.68128665468852</v>
      </c>
      <c r="BM131" s="15">
        <f t="shared" si="501"/>
        <v>18.265210009171241</v>
      </c>
      <c r="BN131" s="15">
        <f t="shared" si="501"/>
        <v>11.221036526815888</v>
      </c>
      <c r="BO131" s="15">
        <f t="shared" si="501"/>
        <v>6.883344483866062</v>
      </c>
      <c r="BP131" s="15">
        <f t="shared" si="501"/>
        <v>4.2169638125176601</v>
      </c>
      <c r="BQ131" s="15">
        <f t="shared" si="501"/>
        <v>2.580459669528643</v>
      </c>
      <c r="BR131" s="15">
        <f t="shared" si="501"/>
        <v>1.5774083617857744</v>
      </c>
      <c r="BS131" s="28">
        <f t="shared" si="494"/>
        <v>4990.8457018912904</v>
      </c>
    </row>
    <row r="132" spans="1:71" x14ac:dyDescent="0.2">
      <c r="A132">
        <v>4</v>
      </c>
      <c r="C132" s="25">
        <f t="shared" ref="C132:V132" si="502">C43*(C93-B93)</f>
        <v>785.32121003161114</v>
      </c>
      <c r="D132" s="25">
        <f t="shared" si="502"/>
        <v>938.34455174390382</v>
      </c>
      <c r="E132" s="27">
        <f t="shared" si="502"/>
        <v>1037.3306731599064</v>
      </c>
      <c r="F132" s="27">
        <f t="shared" si="502"/>
        <v>1075.8970756251167</v>
      </c>
      <c r="G132" s="27">
        <f t="shared" si="502"/>
        <v>1082.2701095664636</v>
      </c>
      <c r="H132" s="27">
        <f t="shared" si="502"/>
        <v>1069.1703402463736</v>
      </c>
      <c r="I132" s="27">
        <f t="shared" si="502"/>
        <v>1043.6629861214351</v>
      </c>
      <c r="J132" s="27">
        <f t="shared" si="502"/>
        <v>1010.1270799860223</v>
      </c>
      <c r="K132" s="27">
        <f t="shared" si="502"/>
        <v>971.4612793948686</v>
      </c>
      <c r="L132" s="27">
        <f t="shared" si="502"/>
        <v>929.66618667032378</v>
      </c>
      <c r="M132" s="27">
        <f t="shared" si="502"/>
        <v>886.16015751951522</v>
      </c>
      <c r="N132" s="15">
        <f t="shared" si="502"/>
        <v>549.10793523022369</v>
      </c>
      <c r="O132" s="15">
        <f t="shared" si="502"/>
        <v>339.33972255469371</v>
      </c>
      <c r="P132" s="15">
        <f t="shared" si="502"/>
        <v>209.22973867477359</v>
      </c>
      <c r="Q132" s="15">
        <f t="shared" si="502"/>
        <v>128.75537241762683</v>
      </c>
      <c r="R132" s="15">
        <f t="shared" si="502"/>
        <v>79.099486739902417</v>
      </c>
      <c r="S132" s="15">
        <f t="shared" si="502"/>
        <v>48.522167664865805</v>
      </c>
      <c r="T132" s="15">
        <f t="shared" si="502"/>
        <v>29.726279954062385</v>
      </c>
      <c r="U132" s="15">
        <f t="shared" si="502"/>
        <v>18.190212189840675</v>
      </c>
      <c r="V132" s="15">
        <f t="shared" si="502"/>
        <v>11.119488961497101</v>
      </c>
      <c r="W132" s="28">
        <f t="shared" si="490"/>
        <v>12242.502054453023</v>
      </c>
      <c r="X132" s="15"/>
      <c r="Y132">
        <v>4</v>
      </c>
      <c r="AA132" s="25">
        <f>AA43*(AA93-Z93)</f>
        <v>543.68391463726914</v>
      </c>
      <c r="AB132" s="25">
        <f>AB43*(AB93-AA93)</f>
        <v>449.73910468198932</v>
      </c>
      <c r="AC132" s="27">
        <f t="shared" ref="AC132:AT132" si="503">AC43*(AC93-AB93)</f>
        <v>497.18215695829826</v>
      </c>
      <c r="AD132" s="27">
        <f t="shared" si="503"/>
        <v>515.66664571381341</v>
      </c>
      <c r="AE132" s="27">
        <f t="shared" si="503"/>
        <v>518.72117677445897</v>
      </c>
      <c r="AF132" s="27">
        <f t="shared" si="503"/>
        <v>512.4425891121673</v>
      </c>
      <c r="AG132" s="27">
        <f t="shared" si="503"/>
        <v>500.21717086293637</v>
      </c>
      <c r="AH132" s="27">
        <f t="shared" si="503"/>
        <v>484.14374839566756</v>
      </c>
      <c r="AI132" s="27">
        <f t="shared" si="503"/>
        <v>465.61161911825059</v>
      </c>
      <c r="AJ132" s="27">
        <f t="shared" si="503"/>
        <v>445.57965159938595</v>
      </c>
      <c r="AK132" s="27">
        <f t="shared" si="503"/>
        <v>424.72764946201619</v>
      </c>
      <c r="AL132" s="15">
        <f t="shared" si="503"/>
        <v>263.18190978490009</v>
      </c>
      <c r="AM132" s="15">
        <f t="shared" si="503"/>
        <v>162.64211554396562</v>
      </c>
      <c r="AN132" s="15">
        <f t="shared" si="503"/>
        <v>100.28170906897432</v>
      </c>
      <c r="AO132" s="15">
        <f t="shared" si="503"/>
        <v>61.711154827383268</v>
      </c>
      <c r="AP132" s="15">
        <f t="shared" si="503"/>
        <v>37.911588319124824</v>
      </c>
      <c r="AQ132" s="15">
        <f t="shared" si="503"/>
        <v>23.25618686895935</v>
      </c>
      <c r="AR132" s="15">
        <f t="shared" si="503"/>
        <v>14.247506960231085</v>
      </c>
      <c r="AS132" s="15">
        <f t="shared" si="503"/>
        <v>8.7183857241248219</v>
      </c>
      <c r="AT132" s="15">
        <f t="shared" si="503"/>
        <v>5.3294592063980195</v>
      </c>
      <c r="AU132" s="28">
        <f t="shared" si="497"/>
        <v>6034.9954436203152</v>
      </c>
      <c r="AW132">
        <f t="shared" si="467"/>
        <v>4</v>
      </c>
      <c r="AY132" s="25">
        <f>AY43*(AY93-AX93)</f>
        <v>543.68391463726914</v>
      </c>
      <c r="AZ132" s="25">
        <f t="shared" ref="AZ132:BR132" si="504">AZ43*(AZ93-AY93)</f>
        <v>449.73910468198932</v>
      </c>
      <c r="BA132" s="27">
        <f t="shared" si="504"/>
        <v>497.18215695829826</v>
      </c>
      <c r="BB132" s="27">
        <f t="shared" si="504"/>
        <v>515.66664571381341</v>
      </c>
      <c r="BC132" s="27">
        <f t="shared" si="504"/>
        <v>518.72117677445897</v>
      </c>
      <c r="BD132" s="27">
        <f t="shared" si="504"/>
        <v>512.4425891121673</v>
      </c>
      <c r="BE132" s="27">
        <f t="shared" si="504"/>
        <v>500.21717086293637</v>
      </c>
      <c r="BF132" s="27">
        <f t="shared" si="504"/>
        <v>484.14374839566756</v>
      </c>
      <c r="BG132" s="15">
        <f t="shared" si="504"/>
        <v>303.65975159885909</v>
      </c>
      <c r="BH132" s="15">
        <f t="shared" si="504"/>
        <v>189.51875540616604</v>
      </c>
      <c r="BI132" s="15">
        <f t="shared" si="504"/>
        <v>117.8150585135452</v>
      </c>
      <c r="BJ132" s="15">
        <f t="shared" si="504"/>
        <v>73.003940620040908</v>
      </c>
      <c r="BK132" s="15">
        <f t="shared" si="504"/>
        <v>45.115241223052841</v>
      </c>
      <c r="BL132" s="15">
        <f t="shared" si="504"/>
        <v>27.817109238743182</v>
      </c>
      <c r="BM132" s="15">
        <f t="shared" si="504"/>
        <v>17.118036290163435</v>
      </c>
      <c r="BN132" s="15">
        <f t="shared" si="504"/>
        <v>10.51628261502805</v>
      </c>
      <c r="BO132" s="15">
        <f t="shared" si="504"/>
        <v>6.4510257814364929</v>
      </c>
      <c r="BP132" s="15">
        <f t="shared" si="504"/>
        <v>3.9521111194854868</v>
      </c>
      <c r="BQ132" s="15">
        <f t="shared" si="504"/>
        <v>2.418390056622115</v>
      </c>
      <c r="BR132" s="15">
        <f t="shared" si="504"/>
        <v>1.4783368802164309</v>
      </c>
      <c r="BS132" s="28">
        <f t="shared" si="494"/>
        <v>4820.6605464799586</v>
      </c>
    </row>
    <row r="133" spans="1:71" x14ac:dyDescent="0.2">
      <c r="A133">
        <v>5</v>
      </c>
      <c r="C133" s="25">
        <f t="shared" ref="C133:V133" si="505">C44*(C93-B93)</f>
        <v>785.32121003161114</v>
      </c>
      <c r="D133" s="25">
        <f t="shared" si="505"/>
        <v>938.34455174390382</v>
      </c>
      <c r="E133" s="27">
        <f t="shared" si="505"/>
        <v>1026.0553397559943</v>
      </c>
      <c r="F133" s="27">
        <f t="shared" si="505"/>
        <v>1052.6351232575132</v>
      </c>
      <c r="G133" s="27">
        <f t="shared" si="505"/>
        <v>1047.3609054410877</v>
      </c>
      <c r="H133" s="27">
        <f t="shared" si="505"/>
        <v>1023.4371145237357</v>
      </c>
      <c r="I133" s="27">
        <f t="shared" si="505"/>
        <v>988.16190268650303</v>
      </c>
      <c r="J133" s="27">
        <f t="shared" si="505"/>
        <v>946.01365224427832</v>
      </c>
      <c r="K133" s="27">
        <f t="shared" si="505"/>
        <v>899.91284323239472</v>
      </c>
      <c r="L133" s="27">
        <f t="shared" si="505"/>
        <v>851.83514676179823</v>
      </c>
      <c r="M133" s="27">
        <f t="shared" si="505"/>
        <v>803.14563743785436</v>
      </c>
      <c r="N133" s="15">
        <f t="shared" si="505"/>
        <v>497.6681008736843</v>
      </c>
      <c r="O133" s="15">
        <f t="shared" si="505"/>
        <v>307.55074629178671</v>
      </c>
      <c r="P133" s="15">
        <f t="shared" si="505"/>
        <v>189.62932424007801</v>
      </c>
      <c r="Q133" s="15">
        <f t="shared" si="505"/>
        <v>116.69370911840612</v>
      </c>
      <c r="R133" s="15">
        <f t="shared" si="505"/>
        <v>71.689532822769706</v>
      </c>
      <c r="S133" s="15">
        <f t="shared" si="505"/>
        <v>43.976663753591168</v>
      </c>
      <c r="T133" s="15">
        <f t="shared" si="505"/>
        <v>26.941554367767647</v>
      </c>
      <c r="U133" s="15">
        <f t="shared" si="505"/>
        <v>16.486172889145827</v>
      </c>
      <c r="V133" s="15">
        <f t="shared" si="505"/>
        <v>10.077827325212494</v>
      </c>
      <c r="W133" s="28">
        <f t="shared" si="490"/>
        <v>11642.937058799116</v>
      </c>
      <c r="X133" s="15"/>
      <c r="Y133">
        <v>5</v>
      </c>
      <c r="AA133" s="25">
        <f>AA44*(AA93-Z93)</f>
        <v>543.68391463726914</v>
      </c>
      <c r="AB133" s="25">
        <f>AB44*(AB93-AA93)</f>
        <v>449.73910468198932</v>
      </c>
      <c r="AC133" s="27">
        <f t="shared" ref="AC133:AT133" si="506">AC44*(AC93-AB93)</f>
        <v>491.77800307831677</v>
      </c>
      <c r="AD133" s="27">
        <f t="shared" si="506"/>
        <v>504.51742593999148</v>
      </c>
      <c r="AE133" s="27">
        <f t="shared" si="506"/>
        <v>501.98954639484072</v>
      </c>
      <c r="AF133" s="27">
        <f t="shared" si="506"/>
        <v>490.52311406167206</v>
      </c>
      <c r="AG133" s="27">
        <f t="shared" si="506"/>
        <v>473.61605986749555</v>
      </c>
      <c r="AH133" s="27">
        <f t="shared" si="506"/>
        <v>453.41482740702099</v>
      </c>
      <c r="AI133" s="27">
        <f t="shared" si="506"/>
        <v>431.3191733835738</v>
      </c>
      <c r="AJ133" s="27">
        <f t="shared" si="506"/>
        <v>408.2760170870157</v>
      </c>
      <c r="AK133" s="27">
        <f t="shared" si="506"/>
        <v>384.93962504417874</v>
      </c>
      <c r="AL133" s="15">
        <f t="shared" si="506"/>
        <v>238.5273146199315</v>
      </c>
      <c r="AM133" s="15">
        <f t="shared" si="506"/>
        <v>147.40597899192142</v>
      </c>
      <c r="AN133" s="15">
        <f t="shared" si="506"/>
        <v>90.887427594356893</v>
      </c>
      <c r="AO133" s="15">
        <f t="shared" si="506"/>
        <v>55.930120938407654</v>
      </c>
      <c r="AP133" s="15">
        <f t="shared" si="506"/>
        <v>34.360071944641092</v>
      </c>
      <c r="AQ133" s="15">
        <f t="shared" si="506"/>
        <v>21.077572568289252</v>
      </c>
      <c r="AR133" s="15">
        <f t="shared" si="506"/>
        <v>12.912815998752535</v>
      </c>
      <c r="AS133" s="15">
        <f t="shared" si="506"/>
        <v>7.9016568285255095</v>
      </c>
      <c r="AT133" s="15">
        <f t="shared" si="506"/>
        <v>4.8302012623799504</v>
      </c>
      <c r="AU133" s="28">
        <f t="shared" si="497"/>
        <v>5747.6299723305692</v>
      </c>
      <c r="AW133">
        <f t="shared" si="467"/>
        <v>5</v>
      </c>
      <c r="AY133" s="25">
        <f>AY44*(AY93-AX93)</f>
        <v>543.68391463726914</v>
      </c>
      <c r="AZ133" s="25">
        <f t="shared" ref="AZ133:BR133" si="507">AZ44*(AZ93-AY93)</f>
        <v>449.73910468198932</v>
      </c>
      <c r="BA133" s="27">
        <f t="shared" si="507"/>
        <v>491.77800307831677</v>
      </c>
      <c r="BB133" s="27">
        <f t="shared" si="507"/>
        <v>504.51742593999148</v>
      </c>
      <c r="BC133" s="27">
        <f t="shared" si="507"/>
        <v>501.98954639484072</v>
      </c>
      <c r="BD133" s="27">
        <f t="shared" si="507"/>
        <v>490.52311406167206</v>
      </c>
      <c r="BE133" s="27">
        <f t="shared" si="507"/>
        <v>473.61605986749555</v>
      </c>
      <c r="BF133" s="27">
        <f t="shared" si="507"/>
        <v>453.41482740702099</v>
      </c>
      <c r="BG133" s="15">
        <f t="shared" si="507"/>
        <v>284.38626816499374</v>
      </c>
      <c r="BH133" s="15">
        <f t="shared" si="507"/>
        <v>177.48987580162498</v>
      </c>
      <c r="BI133" s="15">
        <f t="shared" si="507"/>
        <v>110.33725954096242</v>
      </c>
      <c r="BJ133" s="15">
        <f t="shared" si="507"/>
        <v>68.370332666603673</v>
      </c>
      <c r="BK133" s="15">
        <f t="shared" si="507"/>
        <v>42.251747296877163</v>
      </c>
      <c r="BL133" s="15">
        <f t="shared" si="507"/>
        <v>26.051539085741208</v>
      </c>
      <c r="BM133" s="15">
        <f t="shared" si="507"/>
        <v>16.031543308720813</v>
      </c>
      <c r="BN133" s="15">
        <f t="shared" si="507"/>
        <v>9.8488072657287447</v>
      </c>
      <c r="BO133" s="15">
        <f t="shared" si="507"/>
        <v>6.0415749474840172</v>
      </c>
      <c r="BP133" s="15">
        <f t="shared" si="507"/>
        <v>3.7012680367616957</v>
      </c>
      <c r="BQ133" s="15">
        <f t="shared" si="507"/>
        <v>2.2648932548645191</v>
      </c>
      <c r="BR133" s="15">
        <f t="shared" si="507"/>
        <v>1.3845058696182171</v>
      </c>
      <c r="BS133" s="28">
        <f t="shared" si="494"/>
        <v>4657.4216113085777</v>
      </c>
    </row>
    <row r="134" spans="1:71" x14ac:dyDescent="0.2">
      <c r="A134">
        <v>6</v>
      </c>
      <c r="C134" s="25">
        <f t="shared" ref="C134:V134" si="508">C45*(C93-B93
)</f>
        <v>785.32121003161114</v>
      </c>
      <c r="D134" s="25">
        <f t="shared" si="508"/>
        <v>938.34455174390382</v>
      </c>
      <c r="E134" s="27">
        <f t="shared" si="508"/>
        <v>1014.7800063520822</v>
      </c>
      <c r="F134" s="27">
        <f t="shared" si="508"/>
        <v>1029.6273998775337</v>
      </c>
      <c r="G134" s="27">
        <f t="shared" si="508"/>
        <v>1013.2105668431411</v>
      </c>
      <c r="H134" s="27">
        <f t="shared" si="508"/>
        <v>979.18698173087239</v>
      </c>
      <c r="I134" s="27">
        <f t="shared" si="508"/>
        <v>935.04753961648623</v>
      </c>
      <c r="J134" s="27">
        <f t="shared" si="508"/>
        <v>885.32781015242062</v>
      </c>
      <c r="K134" s="27">
        <f t="shared" si="508"/>
        <v>832.92954976278168</v>
      </c>
      <c r="L134" s="27">
        <f t="shared" si="508"/>
        <v>779.76635418870774</v>
      </c>
      <c r="M134" s="27">
        <f t="shared" si="508"/>
        <v>727.11710074881159</v>
      </c>
      <c r="N134" s="15">
        <f t="shared" si="508"/>
        <v>450.55712161599155</v>
      </c>
      <c r="O134" s="15">
        <f t="shared" si="508"/>
        <v>278.43693167557154</v>
      </c>
      <c r="P134" s="15">
        <f t="shared" si="508"/>
        <v>171.67835823433813</v>
      </c>
      <c r="Q134" s="15">
        <f t="shared" si="508"/>
        <v>105.64708004949613</v>
      </c>
      <c r="R134" s="15">
        <f t="shared" si="508"/>
        <v>64.903154335022464</v>
      </c>
      <c r="S134" s="15">
        <f t="shared" si="508"/>
        <v>39.813681054316632</v>
      </c>
      <c r="T134" s="15">
        <f t="shared" si="508"/>
        <v>24.391173889771007</v>
      </c>
      <c r="U134" s="15">
        <f t="shared" si="508"/>
        <v>14.925534890335408</v>
      </c>
      <c r="V134" s="15">
        <f t="shared" si="508"/>
        <v>9.1238254246542709</v>
      </c>
      <c r="W134" s="28">
        <f t="shared" si="490"/>
        <v>11080.135932217847</v>
      </c>
      <c r="X134" s="15"/>
      <c r="Y134">
        <v>6</v>
      </c>
      <c r="AA134" s="25">
        <f>AA45*(AA93-Z93)</f>
        <v>543.68391463726914</v>
      </c>
      <c r="AB134" s="25">
        <f>AB45*(AB93-AA93)</f>
        <v>449.73910468198932</v>
      </c>
      <c r="AC134" s="27">
        <f t="shared" ref="AC134:AT134" si="509">AC45*(AC93-AB93)</f>
        <v>486.37384919833522</v>
      </c>
      <c r="AD134" s="27">
        <f t="shared" si="509"/>
        <v>493.49005556260488</v>
      </c>
      <c r="AE134" s="27">
        <f t="shared" si="509"/>
        <v>485.62163262896115</v>
      </c>
      <c r="AF134" s="27">
        <f t="shared" si="509"/>
        <v>469.31447053373176</v>
      </c>
      <c r="AG134" s="27">
        <f t="shared" si="509"/>
        <v>448.1588799345289</v>
      </c>
      <c r="AH134" s="27">
        <f t="shared" si="509"/>
        <v>424.3287137416927</v>
      </c>
      <c r="AI134" s="27">
        <f t="shared" si="509"/>
        <v>399.2147546200315</v>
      </c>
      <c r="AJ134" s="27">
        <f t="shared" si="509"/>
        <v>373.73416975908475</v>
      </c>
      <c r="AK134" s="27">
        <f t="shared" si="509"/>
        <v>348.49991219321743</v>
      </c>
      <c r="AL134" s="15">
        <f t="shared" si="509"/>
        <v>215.9474961591439</v>
      </c>
      <c r="AM134" s="15">
        <f t="shared" si="509"/>
        <v>133.45202050722662</v>
      </c>
      <c r="AN134" s="15">
        <f t="shared" si="509"/>
        <v>82.283710159653211</v>
      </c>
      <c r="AO134" s="15">
        <f t="shared" si="509"/>
        <v>50.635582745616489</v>
      </c>
      <c r="AP134" s="15">
        <f t="shared" si="509"/>
        <v>31.107429000809582</v>
      </c>
      <c r="AQ134" s="15">
        <f t="shared" si="509"/>
        <v>19.0822968366843</v>
      </c>
      <c r="AR134" s="15">
        <f t="shared" si="509"/>
        <v>11.690444290363621</v>
      </c>
      <c r="AS134" s="15">
        <f t="shared" si="509"/>
        <v>7.1536587344211124</v>
      </c>
      <c r="AT134" s="15">
        <f t="shared" si="509"/>
        <v>4.3729577479112187</v>
      </c>
      <c r="AU134" s="28">
        <f t="shared" si="497"/>
        <v>5477.8850536732771</v>
      </c>
      <c r="AW134">
        <f t="shared" si="467"/>
        <v>6</v>
      </c>
      <c r="AY134" s="25">
        <f>AY45*(AY93-AX93)</f>
        <v>543.68391463726914</v>
      </c>
      <c r="AZ134" s="25">
        <f t="shared" ref="AZ134:BR134" si="510">AZ45*(AZ93-AY93)</f>
        <v>449.73910468198932</v>
      </c>
      <c r="BA134" s="27">
        <f t="shared" si="510"/>
        <v>486.37384919833522</v>
      </c>
      <c r="BB134" s="27">
        <f t="shared" si="510"/>
        <v>493.49005556260488</v>
      </c>
      <c r="BC134" s="27">
        <f t="shared" si="510"/>
        <v>485.62163262896115</v>
      </c>
      <c r="BD134" s="27">
        <f t="shared" si="510"/>
        <v>469.31447053373176</v>
      </c>
      <c r="BE134" s="27">
        <f t="shared" si="510"/>
        <v>448.1588799345289</v>
      </c>
      <c r="BF134" s="27">
        <f t="shared" si="510"/>
        <v>424.3287137416927</v>
      </c>
      <c r="BG134" s="15">
        <f t="shared" si="510"/>
        <v>266.14316974668759</v>
      </c>
      <c r="BH134" s="15">
        <f t="shared" si="510"/>
        <v>166.10407544848209</v>
      </c>
      <c r="BI134" s="15">
        <f t="shared" si="510"/>
        <v>103.25923324243476</v>
      </c>
      <c r="BJ134" s="15">
        <f t="shared" si="510"/>
        <v>63.984443306412984</v>
      </c>
      <c r="BK134" s="15">
        <f t="shared" si="510"/>
        <v>39.541339409548613</v>
      </c>
      <c r="BL134" s="15">
        <f t="shared" si="510"/>
        <v>24.380358565823165</v>
      </c>
      <c r="BM134" s="15">
        <f t="shared" si="510"/>
        <v>15.003135628330808</v>
      </c>
      <c r="BN134" s="15">
        <f t="shared" si="510"/>
        <v>9.2170160002398749</v>
      </c>
      <c r="BO134" s="15">
        <f t="shared" si="510"/>
        <v>5.6540138775360873</v>
      </c>
      <c r="BP134" s="15">
        <f t="shared" si="510"/>
        <v>3.4638353452929231</v>
      </c>
      <c r="BQ134" s="15">
        <f t="shared" si="510"/>
        <v>2.1196025879766252</v>
      </c>
      <c r="BR134" s="15">
        <f t="shared" si="510"/>
        <v>1.2956911845662866</v>
      </c>
      <c r="BS134" s="28">
        <f t="shared" si="494"/>
        <v>4500.8765352624441</v>
      </c>
    </row>
    <row r="135" spans="1:71" x14ac:dyDescent="0.2">
      <c r="A135">
        <v>7</v>
      </c>
      <c r="C135" s="25">
        <f t="shared" ref="C135:V135" si="511">C46*(C93-B93)</f>
        <v>785.32121003161114</v>
      </c>
      <c r="D135" s="25">
        <f t="shared" si="511"/>
        <v>938.34455174390382</v>
      </c>
      <c r="E135" s="27">
        <f t="shared" si="511"/>
        <v>1003.5046729481702</v>
      </c>
      <c r="F135" s="27">
        <f t="shared" si="511"/>
        <v>1006.8739054851784</v>
      </c>
      <c r="G135" s="27">
        <f t="shared" si="511"/>
        <v>979.81075459100475</v>
      </c>
      <c r="H135" s="27">
        <f t="shared" si="511"/>
        <v>936.38752616706302</v>
      </c>
      <c r="I135" s="27">
        <f t="shared" si="511"/>
        <v>884.24207841955706</v>
      </c>
      <c r="J135" s="27">
        <f t="shared" si="511"/>
        <v>827.92136476716166</v>
      </c>
      <c r="K135" s="27">
        <f t="shared" si="511"/>
        <v>770.26603893815309</v>
      </c>
      <c r="L135" s="27">
        <f t="shared" si="511"/>
        <v>713.09020284318319</v>
      </c>
      <c r="M135" s="27">
        <f t="shared" si="511"/>
        <v>657.55462017541061</v>
      </c>
      <c r="N135" s="15">
        <f t="shared" si="511"/>
        <v>407.45282522777165</v>
      </c>
      <c r="O135" s="15">
        <f t="shared" si="511"/>
        <v>251.79918153786656</v>
      </c>
      <c r="P135" s="15">
        <f t="shared" si="511"/>
        <v>155.25408152945687</v>
      </c>
      <c r="Q135" s="15">
        <f t="shared" si="511"/>
        <v>95.539941947516027</v>
      </c>
      <c r="R135" s="15">
        <f t="shared" si="511"/>
        <v>58.693942080307352</v>
      </c>
      <c r="S135" s="15">
        <f t="shared" si="511"/>
        <v>36.004750674265999</v>
      </c>
      <c r="T135" s="15">
        <f t="shared" si="511"/>
        <v>22.057697537581923</v>
      </c>
      <c r="U135" s="15">
        <f t="shared" si="511"/>
        <v>13.497625644648105</v>
      </c>
      <c r="V135" s="15">
        <f t="shared" si="511"/>
        <v>8.2509592409212775</v>
      </c>
      <c r="W135" s="28">
        <f t="shared" si="490"/>
        <v>10551.867931530733</v>
      </c>
      <c r="X135" s="15"/>
      <c r="Y135">
        <v>7</v>
      </c>
      <c r="AA135" s="25">
        <f>AA46*(AA93-Z93)</f>
        <v>543.68391463726914</v>
      </c>
      <c r="AB135" s="25">
        <f>AB46*(AB93-AA93)</f>
        <v>449.73910468198932</v>
      </c>
      <c r="AC135" s="27">
        <f t="shared" ref="AC135:AT135" si="512">AC46*(AC93-AB93)</f>
        <v>480.96969531835373</v>
      </c>
      <c r="AD135" s="27">
        <f t="shared" si="512"/>
        <v>482.58453458165343</v>
      </c>
      <c r="AE135" s="27">
        <f t="shared" si="512"/>
        <v>469.61343859095484</v>
      </c>
      <c r="AF135" s="27">
        <f t="shared" si="512"/>
        <v>448.80112200906558</v>
      </c>
      <c r="AG135" s="27">
        <f t="shared" si="512"/>
        <v>423.8083334436929</v>
      </c>
      <c r="AH135" s="27">
        <f t="shared" si="512"/>
        <v>396.8143819298229</v>
      </c>
      <c r="AI135" s="27">
        <f t="shared" si="512"/>
        <v>369.18076422479515</v>
      </c>
      <c r="AJ135" s="27">
        <f t="shared" si="512"/>
        <v>341.77696112602263</v>
      </c>
      <c r="AK135" s="27">
        <f t="shared" si="512"/>
        <v>315.15931499531507</v>
      </c>
      <c r="AL135" s="15">
        <f t="shared" si="512"/>
        <v>195.28804049378405</v>
      </c>
      <c r="AM135" s="15">
        <f t="shared" si="512"/>
        <v>120.68481481992418</v>
      </c>
      <c r="AN135" s="15">
        <f t="shared" si="512"/>
        <v>74.411719549621324</v>
      </c>
      <c r="AO135" s="15">
        <f t="shared" si="512"/>
        <v>45.791333122773949</v>
      </c>
      <c r="AP135" s="15">
        <f t="shared" si="512"/>
        <v>28.131416026656179</v>
      </c>
      <c r="AQ135" s="15">
        <f t="shared" si="512"/>
        <v>17.256714820210323</v>
      </c>
      <c r="AR135" s="15">
        <f t="shared" si="512"/>
        <v>10.572032547598432</v>
      </c>
      <c r="AS135" s="15">
        <f t="shared" si="512"/>
        <v>6.4692761965473142</v>
      </c>
      <c r="AT135" s="15">
        <f t="shared" si="512"/>
        <v>3.9546017663587176</v>
      </c>
      <c r="AU135" s="28">
        <f t="shared" si="497"/>
        <v>5224.6915148824091</v>
      </c>
      <c r="AW135">
        <f t="shared" si="467"/>
        <v>7</v>
      </c>
      <c r="AY135" s="25">
        <f>AY46*(AY93-AX93)</f>
        <v>543.68391463726914</v>
      </c>
      <c r="AZ135" s="25">
        <f t="shared" ref="AZ135:BR135" si="513">AZ46*(AZ93-AY93)</f>
        <v>449.73910468198932</v>
      </c>
      <c r="BA135" s="27">
        <f t="shared" si="513"/>
        <v>480.96969531835373</v>
      </c>
      <c r="BB135" s="27">
        <f t="shared" si="513"/>
        <v>482.58453458165343</v>
      </c>
      <c r="BC135" s="27">
        <f t="shared" si="513"/>
        <v>469.61343859095484</v>
      </c>
      <c r="BD135" s="27">
        <f t="shared" si="513"/>
        <v>448.80112200906558</v>
      </c>
      <c r="BE135" s="27">
        <f t="shared" si="513"/>
        <v>423.8083334436929</v>
      </c>
      <c r="BF135" s="27">
        <f t="shared" si="513"/>
        <v>396.8143819298229</v>
      </c>
      <c r="BG135" s="15">
        <f t="shared" si="513"/>
        <v>248.88590846615401</v>
      </c>
      <c r="BH135" s="15">
        <f t="shared" si="513"/>
        <v>155.33355132605493</v>
      </c>
      <c r="BI135" s="15">
        <f t="shared" si="513"/>
        <v>96.563695763910246</v>
      </c>
      <c r="BJ135" s="15">
        <f t="shared" si="513"/>
        <v>59.835562622834964</v>
      </c>
      <c r="BK135" s="15">
        <f t="shared" si="513"/>
        <v>36.977399007762919</v>
      </c>
      <c r="BL135" s="15">
        <f t="shared" si="513"/>
        <v>22.799486818169598</v>
      </c>
      <c r="BM135" s="15">
        <f t="shared" si="513"/>
        <v>14.030301977135407</v>
      </c>
      <c r="BN135" s="15">
        <f t="shared" si="513"/>
        <v>8.6193660455392127</v>
      </c>
      <c r="BO135" s="15">
        <f t="shared" si="513"/>
        <v>5.2873961850314402</v>
      </c>
      <c r="BP135" s="15">
        <f t="shared" si="513"/>
        <v>3.2392332574641736</v>
      </c>
      <c r="BQ135" s="15">
        <f t="shared" si="513"/>
        <v>1.982163270234889</v>
      </c>
      <c r="BR135" s="15">
        <f t="shared" si="513"/>
        <v>1.211675948209755</v>
      </c>
      <c r="BS135" s="28">
        <f t="shared" si="494"/>
        <v>4350.7802658813034</v>
      </c>
    </row>
    <row r="136" spans="1:71" x14ac:dyDescent="0.2">
      <c r="A136">
        <v>8</v>
      </c>
      <c r="C136" s="25">
        <f t="shared" ref="C136:V136" si="514">C47*(C93-B93)</f>
        <v>785.32121003161114</v>
      </c>
      <c r="D136" s="25">
        <f t="shared" si="514"/>
        <v>938.34455174390382</v>
      </c>
      <c r="E136" s="27">
        <f t="shared" si="514"/>
        <v>992.22933954425821</v>
      </c>
      <c r="F136" s="27">
        <f t="shared" si="514"/>
        <v>984.37464008044708</v>
      </c>
      <c r="G136" s="27">
        <f t="shared" si="514"/>
        <v>947.15312950305793</v>
      </c>
      <c r="H136" s="27">
        <f t="shared" si="514"/>
        <v>895.00669031612415</v>
      </c>
      <c r="I136" s="27">
        <f t="shared" si="514"/>
        <v>835.66941079600383</v>
      </c>
      <c r="J136" s="27">
        <f t="shared" si="514"/>
        <v>773.65098511088422</v>
      </c>
      <c r="K136" s="27">
        <f t="shared" si="514"/>
        <v>711.68761596287527</v>
      </c>
      <c r="L136" s="27">
        <f t="shared" si="514"/>
        <v>651.45705812992401</v>
      </c>
      <c r="M136" s="27">
        <f t="shared" si="514"/>
        <v>593.97179544905396</v>
      </c>
      <c r="N136" s="15">
        <f t="shared" si="514"/>
        <v>368.05381444475069</v>
      </c>
      <c r="O136" s="15">
        <f t="shared" si="514"/>
        <v>227.45123729911819</v>
      </c>
      <c r="P136" s="15">
        <f t="shared" si="514"/>
        <v>140.24165100116764</v>
      </c>
      <c r="Q136" s="15">
        <f t="shared" si="514"/>
        <v>86.301622883474309</v>
      </c>
      <c r="R136" s="15">
        <f t="shared" si="514"/>
        <v>53.018479514481903</v>
      </c>
      <c r="S136" s="15">
        <f t="shared" si="514"/>
        <v>32.523239509722231</v>
      </c>
      <c r="T136" s="15">
        <f t="shared" si="514"/>
        <v>19.924808993623504</v>
      </c>
      <c r="U136" s="15">
        <f t="shared" si="514"/>
        <v>12.192460812323302</v>
      </c>
      <c r="V136" s="15">
        <f t="shared" si="514"/>
        <v>7.4531254501711448</v>
      </c>
      <c r="W136" s="28">
        <f t="shared" si="490"/>
        <v>10056.026866576974</v>
      </c>
      <c r="X136" s="15"/>
      <c r="Y136">
        <v>8</v>
      </c>
      <c r="AA136" s="25">
        <f>AA47*(AA93-Z93)</f>
        <v>543.68391463726914</v>
      </c>
      <c r="AB136" s="25">
        <f>AB47*(AB93-AA93)</f>
        <v>449.73910468198932</v>
      </c>
      <c r="AC136" s="27">
        <f t="shared" ref="AC136:AT136" si="515">AC47*(AC93-AB93)</f>
        <v>475.56554143837218</v>
      </c>
      <c r="AD136" s="27">
        <f t="shared" si="515"/>
        <v>471.80086299713724</v>
      </c>
      <c r="AE136" s="27">
        <f t="shared" si="515"/>
        <v>453.96096739495664</v>
      </c>
      <c r="AF136" s="27">
        <f t="shared" si="515"/>
        <v>428.96770364263926</v>
      </c>
      <c r="AG136" s="27">
        <f t="shared" si="515"/>
        <v>400.52794245252244</v>
      </c>
      <c r="AH136" s="27">
        <f t="shared" si="515"/>
        <v>370.8031348756308</v>
      </c>
      <c r="AI136" s="27">
        <f t="shared" si="515"/>
        <v>341.1047153431532</v>
      </c>
      <c r="AJ136" s="27">
        <f t="shared" si="515"/>
        <v>312.23681484333633</v>
      </c>
      <c r="AK136" s="27">
        <f t="shared" si="515"/>
        <v>284.68470669451693</v>
      </c>
      <c r="AL136" s="15">
        <f t="shared" si="515"/>
        <v>176.40449094689234</v>
      </c>
      <c r="AM136" s="15">
        <f t="shared" si="515"/>
        <v>109.01509006644127</v>
      </c>
      <c r="AN136" s="15">
        <f t="shared" si="515"/>
        <v>67.216412610027106</v>
      </c>
      <c r="AO136" s="15">
        <f t="shared" si="515"/>
        <v>41.363499725215497</v>
      </c>
      <c r="AP136" s="15">
        <f t="shared" si="515"/>
        <v>25.411223909307893</v>
      </c>
      <c r="AQ136" s="15">
        <f t="shared" si="515"/>
        <v>15.588061540162725</v>
      </c>
      <c r="AR136" s="15">
        <f t="shared" si="515"/>
        <v>9.5497605235710292</v>
      </c>
      <c r="AS136" s="15">
        <f t="shared" si="515"/>
        <v>5.8437238212910509</v>
      </c>
      <c r="AT136" s="15">
        <f t="shared" si="515"/>
        <v>3.5722080559991882</v>
      </c>
      <c r="AU136" s="28">
        <f t="shared" si="497"/>
        <v>4987.039880200432</v>
      </c>
      <c r="AW136">
        <f t="shared" si="467"/>
        <v>8</v>
      </c>
      <c r="AY136" s="25">
        <f>AY47*(AY93-AX93)</f>
        <v>543.68391463726914</v>
      </c>
      <c r="AZ136" s="25">
        <f t="shared" ref="AZ136:BR136" si="516">AZ47*(AZ93-AY93)</f>
        <v>449.73910468198932</v>
      </c>
      <c r="BA136" s="27">
        <f t="shared" si="516"/>
        <v>475.56554143837218</v>
      </c>
      <c r="BB136" s="27">
        <f t="shared" si="516"/>
        <v>471.80086299713724</v>
      </c>
      <c r="BC136" s="27">
        <f t="shared" si="516"/>
        <v>453.96096739495664</v>
      </c>
      <c r="BD136" s="27">
        <f t="shared" si="516"/>
        <v>428.96770364263926</v>
      </c>
      <c r="BE136" s="27">
        <f t="shared" si="516"/>
        <v>400.52794245252244</v>
      </c>
      <c r="BF136" s="27">
        <f t="shared" si="516"/>
        <v>370.8031348756308</v>
      </c>
      <c r="BG136" s="15">
        <f t="shared" si="516"/>
        <v>232.57139682487718</v>
      </c>
      <c r="BH136" s="15">
        <f t="shared" si="516"/>
        <v>145.15141185898898</v>
      </c>
      <c r="BI136" s="15">
        <f t="shared" si="516"/>
        <v>90.233929854807926</v>
      </c>
      <c r="BJ136" s="15">
        <f t="shared" si="516"/>
        <v>55.913331794305194</v>
      </c>
      <c r="BK136" s="15">
        <f t="shared" si="516"/>
        <v>34.553524509226079</v>
      </c>
      <c r="BL136" s="15">
        <f t="shared" si="516"/>
        <v>21.304976761724408</v>
      </c>
      <c r="BM136" s="15">
        <f t="shared" si="516"/>
        <v>13.11061340839616</v>
      </c>
      <c r="BN136" s="15">
        <f t="shared" si="516"/>
        <v>8.0543652041617335</v>
      </c>
      <c r="BO136" s="15">
        <f t="shared" si="516"/>
        <v>4.9408065080812547</v>
      </c>
      <c r="BP136" s="15">
        <f t="shared" si="516"/>
        <v>3.026900992397842</v>
      </c>
      <c r="BQ136" s="15">
        <f t="shared" si="516"/>
        <v>1.8522321465868983</v>
      </c>
      <c r="BR136" s="15">
        <f t="shared" si="516"/>
        <v>1.1322503934069552</v>
      </c>
      <c r="BS136" s="28">
        <f t="shared" si="494"/>
        <v>4206.8949123774782</v>
      </c>
    </row>
    <row r="137" spans="1:71" x14ac:dyDescent="0.2">
      <c r="AA137" s="2"/>
      <c r="AB137" s="2"/>
    </row>
    <row r="138" spans="1:71" x14ac:dyDescent="0.2">
      <c r="A138" t="s">
        <v>37</v>
      </c>
      <c r="B138" s="34" t="s">
        <v>1</v>
      </c>
      <c r="C138" s="34"/>
      <c r="D138" s="34"/>
      <c r="E138" s="34"/>
      <c r="F138" s="34"/>
      <c r="G138" s="34"/>
      <c r="H138" s="34"/>
      <c r="I138" s="34"/>
      <c r="J138" s="34"/>
      <c r="K138" s="34"/>
      <c r="L138" s="34"/>
      <c r="M138" s="34"/>
      <c r="N138" s="34"/>
      <c r="O138" s="34"/>
      <c r="P138" s="34"/>
      <c r="Q138" s="34"/>
      <c r="R138" s="34"/>
      <c r="S138" s="34"/>
      <c r="T138" s="34"/>
      <c r="U138" s="34"/>
      <c r="V138" s="34"/>
      <c r="Y138" t="s">
        <v>37</v>
      </c>
      <c r="AA138" s="2"/>
      <c r="AB138" s="2"/>
      <c r="AW138" t="s">
        <v>56</v>
      </c>
    </row>
    <row r="139" spans="1:71" x14ac:dyDescent="0.2">
      <c r="A139" t="s">
        <v>35</v>
      </c>
      <c r="B139">
        <v>0</v>
      </c>
      <c r="C139">
        <f>B139+1</f>
        <v>1</v>
      </c>
      <c r="D139">
        <f t="shared" ref="D139" si="517">C139+1</f>
        <v>2</v>
      </c>
      <c r="E139">
        <f t="shared" ref="E139" si="518">D139+1</f>
        <v>3</v>
      </c>
      <c r="F139">
        <f t="shared" ref="F139" si="519">E139+1</f>
        <v>4</v>
      </c>
      <c r="G139">
        <f t="shared" ref="G139" si="520">F139+1</f>
        <v>5</v>
      </c>
      <c r="H139">
        <f t="shared" ref="H139" si="521">G139+1</f>
        <v>6</v>
      </c>
      <c r="I139">
        <f t="shared" ref="I139" si="522">H139+1</f>
        <v>7</v>
      </c>
      <c r="J139">
        <f t="shared" ref="J139" si="523">I139+1</f>
        <v>8</v>
      </c>
      <c r="K139">
        <f t="shared" ref="K139" si="524">J139+1</f>
        <v>9</v>
      </c>
      <c r="L139">
        <f t="shared" ref="L139" si="525">K139+1</f>
        <v>10</v>
      </c>
      <c r="M139">
        <f t="shared" ref="M139" si="526">L139+1</f>
        <v>11</v>
      </c>
      <c r="N139">
        <f t="shared" ref="N139" si="527">M139+1</f>
        <v>12</v>
      </c>
      <c r="O139">
        <f t="shared" ref="O139" si="528">N139+1</f>
        <v>13</v>
      </c>
      <c r="P139">
        <f t="shared" ref="P139" si="529">O139+1</f>
        <v>14</v>
      </c>
      <c r="Q139">
        <f t="shared" ref="Q139" si="530">P139+1</f>
        <v>15</v>
      </c>
      <c r="R139">
        <f t="shared" ref="R139" si="531">Q139+1</f>
        <v>16</v>
      </c>
      <c r="S139">
        <f t="shared" ref="S139" si="532">R139+1</f>
        <v>17</v>
      </c>
      <c r="T139">
        <f t="shared" ref="T139" si="533">S139+1</f>
        <v>18</v>
      </c>
      <c r="U139">
        <f t="shared" ref="U139" si="534">T139+1</f>
        <v>19</v>
      </c>
      <c r="V139">
        <f t="shared" ref="V139" si="535">U139+1</f>
        <v>20</v>
      </c>
      <c r="W139" t="s">
        <v>39</v>
      </c>
      <c r="Y139" t="s">
        <v>35</v>
      </c>
      <c r="AA139" s="2">
        <f t="shared" ref="AA139" si="536">C139</f>
        <v>1</v>
      </c>
      <c r="AB139" s="2">
        <f t="shared" ref="AB139" si="537">D139</f>
        <v>2</v>
      </c>
      <c r="AC139">
        <f t="shared" ref="AC139" si="538">E139</f>
        <v>3</v>
      </c>
      <c r="AD139">
        <f t="shared" ref="AD139" si="539">F139</f>
        <v>4</v>
      </c>
      <c r="AE139">
        <f t="shared" ref="AE139" si="540">G139</f>
        <v>5</v>
      </c>
      <c r="AF139">
        <f t="shared" ref="AF139" si="541">H139</f>
        <v>6</v>
      </c>
      <c r="AG139">
        <f t="shared" ref="AG139" si="542">I139</f>
        <v>7</v>
      </c>
      <c r="AH139">
        <f t="shared" ref="AH139" si="543">J139</f>
        <v>8</v>
      </c>
      <c r="AI139">
        <f t="shared" ref="AI139" si="544">K139</f>
        <v>9</v>
      </c>
      <c r="AJ139">
        <f t="shared" ref="AJ139" si="545">L139</f>
        <v>10</v>
      </c>
      <c r="AK139">
        <f t="shared" ref="AK139" si="546">M139</f>
        <v>11</v>
      </c>
      <c r="AL139">
        <f t="shared" ref="AL139" si="547">N139</f>
        <v>12</v>
      </c>
      <c r="AM139">
        <f t="shared" ref="AM139" si="548">O139</f>
        <v>13</v>
      </c>
      <c r="AN139">
        <f t="shared" ref="AN139" si="549">P139</f>
        <v>14</v>
      </c>
      <c r="AO139">
        <f t="shared" ref="AO139" si="550">Q139</f>
        <v>15</v>
      </c>
      <c r="AP139">
        <f t="shared" ref="AP139" si="551">R139</f>
        <v>16</v>
      </c>
      <c r="AQ139">
        <f t="shared" ref="AQ139" si="552">S139</f>
        <v>17</v>
      </c>
      <c r="AR139">
        <f t="shared" ref="AR139" si="553">T139</f>
        <v>18</v>
      </c>
      <c r="AS139">
        <f t="shared" ref="AS139" si="554">U139</f>
        <v>19</v>
      </c>
      <c r="AT139">
        <f t="shared" ref="AT139" si="555">V139</f>
        <v>20</v>
      </c>
      <c r="AU139" t="s">
        <v>39</v>
      </c>
      <c r="AW139" t="str">
        <f t="shared" ref="AW139:AW147" si="556">Y139</f>
        <v>series</v>
      </c>
      <c r="AY139">
        <f t="shared" ref="AY139" si="557">AA139</f>
        <v>1</v>
      </c>
      <c r="AZ139">
        <f t="shared" ref="AZ139" si="558">AB139</f>
        <v>2</v>
      </c>
      <c r="BA139">
        <f t="shared" ref="BA139" si="559">AC139</f>
        <v>3</v>
      </c>
      <c r="BB139">
        <f t="shared" ref="BB139" si="560">AD139</f>
        <v>4</v>
      </c>
      <c r="BC139">
        <f t="shared" ref="BC139" si="561">AE139</f>
        <v>5</v>
      </c>
      <c r="BD139">
        <f t="shared" ref="BD139" si="562">AF139</f>
        <v>6</v>
      </c>
      <c r="BE139">
        <f t="shared" ref="BE139" si="563">AG139</f>
        <v>7</v>
      </c>
      <c r="BF139">
        <f t="shared" ref="BF139" si="564">AH139</f>
        <v>8</v>
      </c>
      <c r="BG139">
        <f t="shared" ref="BG139" si="565">AI139</f>
        <v>9</v>
      </c>
      <c r="BH139">
        <f t="shared" ref="BH139" si="566">AJ139</f>
        <v>10</v>
      </c>
      <c r="BI139">
        <f t="shared" ref="BI139" si="567">AK139</f>
        <v>11</v>
      </c>
      <c r="BJ139">
        <f t="shared" ref="BJ139" si="568">AL139</f>
        <v>12</v>
      </c>
      <c r="BK139">
        <f t="shared" ref="BK139" si="569">AM139</f>
        <v>13</v>
      </c>
      <c r="BL139">
        <f t="shared" ref="BL139" si="570">AN139</f>
        <v>14</v>
      </c>
      <c r="BM139">
        <f t="shared" ref="BM139" si="571">AO139</f>
        <v>15</v>
      </c>
      <c r="BN139">
        <f t="shared" ref="BN139" si="572">AP139</f>
        <v>16</v>
      </c>
      <c r="BO139">
        <f t="shared" ref="BO139" si="573">AQ139</f>
        <v>17</v>
      </c>
      <c r="BP139">
        <f t="shared" ref="BP139" si="574">AR139</f>
        <v>18</v>
      </c>
      <c r="BQ139">
        <f t="shared" ref="BQ139" si="575">AS139</f>
        <v>19</v>
      </c>
      <c r="BR139">
        <f t="shared" ref="BR139" si="576">AT139</f>
        <v>20</v>
      </c>
      <c r="BS139" t="s">
        <v>59</v>
      </c>
    </row>
    <row r="140" spans="1:71" x14ac:dyDescent="0.2">
      <c r="A140">
        <v>1</v>
      </c>
      <c r="C140" s="25">
        <f t="shared" ref="C140:V140" si="577">(C40-D40)*C93</f>
        <v>324.65884978825829</v>
      </c>
      <c r="D140" s="25">
        <f t="shared" si="577"/>
        <v>77.064120781819327</v>
      </c>
      <c r="E140" s="27">
        <f t="shared" si="577"/>
        <v>126.7687484113104</v>
      </c>
      <c r="F140" s="27">
        <f t="shared" si="577"/>
        <v>177.79072632342846</v>
      </c>
      <c r="G140" s="27">
        <f t="shared" si="577"/>
        <v>228.48290535342582</v>
      </c>
      <c r="H140" s="27">
        <f t="shared" si="577"/>
        <v>277.83866532416619</v>
      </c>
      <c r="I140" s="27">
        <f t="shared" si="577"/>
        <v>325.21127183098588</v>
      </c>
      <c r="J140" s="27">
        <f t="shared" si="577"/>
        <v>370.18020443824668</v>
      </c>
      <c r="K140" s="27">
        <f t="shared" si="577"/>
        <v>412.47712559681423</v>
      </c>
      <c r="L140" s="27">
        <f t="shared" si="577"/>
        <v>451.94064867864148</v>
      </c>
      <c r="M140" s="27">
        <f t="shared" si="577"/>
        <v>3907.8938838866361</v>
      </c>
      <c r="N140" s="15">
        <f t="shared" si="577"/>
        <v>2637.9199569167877</v>
      </c>
      <c r="O140" s="15">
        <f t="shared" si="577"/>
        <v>1763.9346599569251</v>
      </c>
      <c r="P140" s="15">
        <f t="shared" si="577"/>
        <v>1170.0742308716897</v>
      </c>
      <c r="Q140" s="15">
        <f t="shared" si="577"/>
        <v>770.79052561542426</v>
      </c>
      <c r="R140" s="15">
        <f t="shared" si="577"/>
        <v>504.70767769296287</v>
      </c>
      <c r="S140" s="15">
        <f t="shared" si="577"/>
        <v>328.73190857413852</v>
      </c>
      <c r="T140" s="15">
        <f t="shared" si="577"/>
        <v>213.11081263031753</v>
      </c>
      <c r="U140" s="15">
        <f t="shared" si="577"/>
        <v>137.57873545515599</v>
      </c>
      <c r="V140" s="15">
        <f t="shared" si="577"/>
        <v>221.21059538845401</v>
      </c>
      <c r="W140" s="28">
        <f t="shared" ref="W140:W147" si="578">SUM(C140:V140)</f>
        <v>14428.366253515587</v>
      </c>
      <c r="X140" s="15"/>
      <c r="Y140">
        <v>1</v>
      </c>
      <c r="AA140" s="25">
        <f>(AA40-AB40)*AA93</f>
        <v>353.20028713228095</v>
      </c>
      <c r="AB140" s="25">
        <f t="shared" ref="AB140:AT140" si="579">(AB40-AC40)*AB93</f>
        <v>36.936057889510941</v>
      </c>
      <c r="AC140" s="27">
        <f t="shared" si="579"/>
        <v>60.758985924947503</v>
      </c>
      <c r="AD140" s="27">
        <f t="shared" si="579"/>
        <v>85.213306699394636</v>
      </c>
      <c r="AE140" s="27">
        <f t="shared" si="579"/>
        <v>109.50955818714485</v>
      </c>
      <c r="AF140" s="27">
        <f t="shared" si="579"/>
        <v>133.16527746306176</v>
      </c>
      <c r="AG140" s="27">
        <f t="shared" si="579"/>
        <v>155.8704912326026</v>
      </c>
      <c r="AH140" s="27">
        <f t="shared" si="579"/>
        <v>177.42364828105318</v>
      </c>
      <c r="AI140" s="27">
        <f t="shared" si="579"/>
        <v>197.69613712036656</v>
      </c>
      <c r="AJ140" s="27">
        <f t="shared" si="579"/>
        <v>216.61060676313554</v>
      </c>
      <c r="AK140" s="27">
        <f t="shared" si="579"/>
        <v>1873.0142283717018</v>
      </c>
      <c r="AL140" s="15">
        <f t="shared" si="579"/>
        <v>1264.3285000607091</v>
      </c>
      <c r="AM140" s="15">
        <f t="shared" si="579"/>
        <v>845.43613879592283</v>
      </c>
      <c r="AN140" s="15">
        <f t="shared" si="579"/>
        <v>560.80480887933084</v>
      </c>
      <c r="AO140" s="15">
        <f t="shared" si="579"/>
        <v>369.43214541331014</v>
      </c>
      <c r="AP140" s="15">
        <f t="shared" si="579"/>
        <v>241.90131297710067</v>
      </c>
      <c r="AQ140" s="15">
        <f t="shared" si="579"/>
        <v>157.55789700890668</v>
      </c>
      <c r="AR140" s="15">
        <f t="shared" si="579"/>
        <v>102.14186877547766</v>
      </c>
      <c r="AS140" s="15">
        <f t="shared" si="579"/>
        <v>65.940103975548169</v>
      </c>
      <c r="AT140" s="15">
        <f t="shared" si="579"/>
        <v>106.02401317434781</v>
      </c>
      <c r="AU140" s="28">
        <f t="shared" ref="AU140:AU147" si="580">SUM(AA140:AT140)</f>
        <v>7112.9653741258553</v>
      </c>
      <c r="AW140">
        <f t="shared" si="556"/>
        <v>1</v>
      </c>
      <c r="AY140" s="25">
        <f>(AY40-AZ40)*AY93</f>
        <v>353.20028713228095</v>
      </c>
      <c r="AZ140" s="25">
        <f t="shared" ref="AZ140:BR140" si="581">(AZ40-BA40)*AZ93</f>
        <v>36.936057889510941</v>
      </c>
      <c r="BA140" s="27">
        <f t="shared" si="581"/>
        <v>60.758985924947503</v>
      </c>
      <c r="BB140" s="27">
        <f t="shared" si="581"/>
        <v>85.213306699394636</v>
      </c>
      <c r="BC140" s="27">
        <f t="shared" si="581"/>
        <v>109.50955818714485</v>
      </c>
      <c r="BD140" s="27">
        <f t="shared" si="581"/>
        <v>133.16527746306176</v>
      </c>
      <c r="BE140" s="27">
        <f t="shared" si="581"/>
        <v>155.8704912326026</v>
      </c>
      <c r="BF140" s="27">
        <f t="shared" si="581"/>
        <v>1419.3891862484238</v>
      </c>
      <c r="BG140" s="15">
        <f t="shared" si="581"/>
        <v>998.88574545027257</v>
      </c>
      <c r="BH140" s="15">
        <f t="shared" si="581"/>
        <v>691.23384762086448</v>
      </c>
      <c r="BI140" s="15">
        <f t="shared" si="581"/>
        <v>471.8717869407057</v>
      </c>
      <c r="BJ140" s="15">
        <f t="shared" si="581"/>
        <v>318.52451495916392</v>
      </c>
      <c r="BK140" s="15">
        <f t="shared" si="581"/>
        <v>212.99222158322709</v>
      </c>
      <c r="BL140" s="15">
        <f t="shared" si="581"/>
        <v>141.284547272705</v>
      </c>
      <c r="BM140" s="15">
        <f t="shared" si="581"/>
        <v>93.071693727103025</v>
      </c>
      <c r="BN140" s="15">
        <f t="shared" si="581"/>
        <v>60.942625575802573</v>
      </c>
      <c r="BO140" s="15">
        <f t="shared" si="581"/>
        <v>39.693839631344318</v>
      </c>
      <c r="BP140" s="15">
        <f t="shared" si="581"/>
        <v>25.732781636393849</v>
      </c>
      <c r="BQ140" s="15">
        <f t="shared" si="581"/>
        <v>16.612407008273397</v>
      </c>
      <c r="BR140" s="15">
        <f t="shared" si="581"/>
        <v>26.710817140293479</v>
      </c>
      <c r="BS140" s="28">
        <f t="shared" ref="BS140:BS147" si="582">SUM(AY140:BR140)</f>
        <v>5451.599979323516</v>
      </c>
    </row>
    <row r="141" spans="1:71" x14ac:dyDescent="0.2">
      <c r="A141">
        <v>2</v>
      </c>
      <c r="C141" s="25">
        <f t="shared" ref="C141:V141" si="583">(C41-D41)*C93</f>
        <v>324.65884978825829</v>
      </c>
      <c r="D141" s="25">
        <f t="shared" si="583"/>
        <v>92.476944938183152</v>
      </c>
      <c r="E141" s="27">
        <f t="shared" si="583"/>
        <v>150.5212086399558</v>
      </c>
      <c r="F141" s="27">
        <f t="shared" si="583"/>
        <v>208.88095616095063</v>
      </c>
      <c r="G141" s="27">
        <f t="shared" si="583"/>
        <v>265.61200705885273</v>
      </c>
      <c r="H141" s="27">
        <f t="shared" si="583"/>
        <v>319.58833808771448</v>
      </c>
      <c r="I141" s="27">
        <f t="shared" si="583"/>
        <v>370.14175298405661</v>
      </c>
      <c r="J141" s="27">
        <f t="shared" si="583"/>
        <v>416.88851123624676</v>
      </c>
      <c r="K141" s="27">
        <f t="shared" si="583"/>
        <v>459.63263121597714</v>
      </c>
      <c r="L141" s="27">
        <f t="shared" si="583"/>
        <v>498.3065974558242</v>
      </c>
      <c r="M141" s="27">
        <f t="shared" si="583"/>
        <v>3552.8837450343267</v>
      </c>
      <c r="N141" s="15">
        <f t="shared" si="583"/>
        <v>2398.2797931836535</v>
      </c>
      <c r="O141" s="15">
        <f t="shared" si="583"/>
        <v>1603.6911356535211</v>
      </c>
      <c r="P141" s="15">
        <f t="shared" si="583"/>
        <v>1063.7795802205981</v>
      </c>
      <c r="Q141" s="15">
        <f t="shared" si="583"/>
        <v>700.76854967256008</v>
      </c>
      <c r="R141" s="15">
        <f t="shared" si="583"/>
        <v>458.8578291399096</v>
      </c>
      <c r="S141" s="15">
        <f t="shared" si="583"/>
        <v>298.86846704383231</v>
      </c>
      <c r="T141" s="15">
        <f t="shared" si="583"/>
        <v>193.75089615592938</v>
      </c>
      <c r="U141" s="15">
        <f t="shared" si="583"/>
        <v>125.0804825782166</v>
      </c>
      <c r="V141" s="15">
        <f t="shared" si="583"/>
        <v>201.11485929176337</v>
      </c>
      <c r="W141" s="28">
        <f t="shared" si="578"/>
        <v>13703.783135540332</v>
      </c>
      <c r="X141" s="15"/>
      <c r="Y141">
        <v>2</v>
      </c>
      <c r="AA141" s="25">
        <f>(AA41-AB41)*AA93</f>
        <v>353.20028713228095</v>
      </c>
      <c r="AB141" s="25">
        <f t="shared" ref="AB141:AT141" si="584">(AB41-AC41)*AB93</f>
        <v>44.323269467413155</v>
      </c>
      <c r="AC141" s="27">
        <f t="shared" si="584"/>
        <v>72.143301182464</v>
      </c>
      <c r="AD141" s="27">
        <f t="shared" si="584"/>
        <v>100.11454111856203</v>
      </c>
      <c r="AE141" s="27">
        <f t="shared" si="584"/>
        <v>127.30516314655061</v>
      </c>
      <c r="AF141" s="27">
        <f t="shared" si="584"/>
        <v>153.17547565150818</v>
      </c>
      <c r="AG141" s="27">
        <f t="shared" si="584"/>
        <v>177.40521888584934</v>
      </c>
      <c r="AH141" s="27">
        <f t="shared" si="584"/>
        <v>199.81046988246143</v>
      </c>
      <c r="AI141" s="27">
        <f t="shared" si="584"/>
        <v>220.29729661830825</v>
      </c>
      <c r="AJ141" s="27">
        <f t="shared" si="584"/>
        <v>238.8333396090045</v>
      </c>
      <c r="AK141" s="27">
        <f t="shared" si="584"/>
        <v>1702.8614399276951</v>
      </c>
      <c r="AL141" s="15">
        <f t="shared" si="584"/>
        <v>1149.4713801649468</v>
      </c>
      <c r="AM141" s="15">
        <f t="shared" si="584"/>
        <v>768.63302951440994</v>
      </c>
      <c r="AN141" s="15">
        <f t="shared" si="584"/>
        <v>509.85885205839327</v>
      </c>
      <c r="AO141" s="15">
        <f t="shared" si="584"/>
        <v>335.87131670696675</v>
      </c>
      <c r="AP141" s="15">
        <f t="shared" si="584"/>
        <v>219.92594177711649</v>
      </c>
      <c r="AQ141" s="15">
        <f t="shared" si="584"/>
        <v>143.24464988491374</v>
      </c>
      <c r="AR141" s="15">
        <f t="shared" si="584"/>
        <v>92.862855554025344</v>
      </c>
      <c r="AS141" s="15">
        <f t="shared" si="584"/>
        <v>59.949817093701448</v>
      </c>
      <c r="AT141" s="15">
        <f t="shared" si="584"/>
        <v>96.392329009661765</v>
      </c>
      <c r="AU141" s="28">
        <f t="shared" si="580"/>
        <v>6765.679974386233</v>
      </c>
      <c r="AW141">
        <f t="shared" si="556"/>
        <v>2</v>
      </c>
      <c r="AY141" s="25">
        <f>(AY41-AZ41)*AY93</f>
        <v>353.20028713228095</v>
      </c>
      <c r="AZ141" s="25">
        <f t="shared" ref="AZ141:BR141" si="585">(AZ41-BA41)*AZ93</f>
        <v>44.323269467413155</v>
      </c>
      <c r="BA141" s="27">
        <f t="shared" si="585"/>
        <v>72.143301182464</v>
      </c>
      <c r="BB141" s="27">
        <f t="shared" si="585"/>
        <v>100.11454111856203</v>
      </c>
      <c r="BC141" s="27">
        <f t="shared" si="585"/>
        <v>127.30516314655061</v>
      </c>
      <c r="BD141" s="27">
        <f t="shared" si="585"/>
        <v>153.17547565150818</v>
      </c>
      <c r="BE141" s="27">
        <f t="shared" si="585"/>
        <v>177.40521888584934</v>
      </c>
      <c r="BF141" s="27">
        <f t="shared" si="585"/>
        <v>1332.0697992164085</v>
      </c>
      <c r="BG141" s="15">
        <f t="shared" si="585"/>
        <v>937.43530475875832</v>
      </c>
      <c r="BH141" s="15">
        <f t="shared" si="585"/>
        <v>648.70984049525919</v>
      </c>
      <c r="BI141" s="15">
        <f t="shared" si="585"/>
        <v>442.84271190437346</v>
      </c>
      <c r="BJ141" s="15">
        <f t="shared" si="585"/>
        <v>298.92920898503758</v>
      </c>
      <c r="BK141" s="15">
        <f t="shared" si="585"/>
        <v>199.88915555213262</v>
      </c>
      <c r="BL141" s="15">
        <f t="shared" si="585"/>
        <v>132.59286483319318</v>
      </c>
      <c r="BM141" s="15">
        <f t="shared" si="585"/>
        <v>87.346017270625012</v>
      </c>
      <c r="BN141" s="15">
        <f t="shared" si="585"/>
        <v>57.193496893579891</v>
      </c>
      <c r="BO141" s="15">
        <f t="shared" si="585"/>
        <v>37.251914767370138</v>
      </c>
      <c r="BP141" s="15">
        <f t="shared" si="585"/>
        <v>24.149726938719589</v>
      </c>
      <c r="BQ141" s="15">
        <f t="shared" si="585"/>
        <v>15.590428532501845</v>
      </c>
      <c r="BR141" s="15">
        <f t="shared" si="585"/>
        <v>25.067594687697976</v>
      </c>
      <c r="BS141" s="28">
        <f t="shared" si="582"/>
        <v>5266.7353214202849</v>
      </c>
    </row>
    <row r="142" spans="1:71" x14ac:dyDescent="0.2">
      <c r="A142">
        <v>3</v>
      </c>
      <c r="C142" s="25">
        <f t="shared" ref="C142:V142" si="586">(C42-D42)*C93</f>
        <v>324.65884978825829</v>
      </c>
      <c r="D142" s="25">
        <f t="shared" si="586"/>
        <v>107.88976909454696</v>
      </c>
      <c r="E142" s="27">
        <f t="shared" si="586"/>
        <v>173.73990571739594</v>
      </c>
      <c r="F142" s="27">
        <f t="shared" si="586"/>
        <v>238.53704030580269</v>
      </c>
      <c r="G142" s="27">
        <f t="shared" si="586"/>
        <v>300.09570377245876</v>
      </c>
      <c r="H142" s="27">
        <f t="shared" si="586"/>
        <v>357.23836480326941</v>
      </c>
      <c r="I142" s="27">
        <f t="shared" si="586"/>
        <v>409.34580289955579</v>
      </c>
      <c r="J142" s="27">
        <f t="shared" si="586"/>
        <v>456.13908411515484</v>
      </c>
      <c r="K142" s="27">
        <f t="shared" si="586"/>
        <v>497.55753523665339</v>
      </c>
      <c r="L142" s="27">
        <f t="shared" si="586"/>
        <v>533.68400454648111</v>
      </c>
      <c r="M142" s="27">
        <f t="shared" si="586"/>
        <v>3226.8356890745372</v>
      </c>
      <c r="N142" s="15">
        <f t="shared" si="586"/>
        <v>2178.1897141575464</v>
      </c>
      <c r="O142" s="15">
        <f t="shared" si="586"/>
        <v>1456.5204386470182</v>
      </c>
      <c r="P142" s="15">
        <f t="shared" si="586"/>
        <v>966.15655369027297</v>
      </c>
      <c r="Q142" s="15">
        <f t="shared" si="586"/>
        <v>636.45903669796883</v>
      </c>
      <c r="R142" s="15">
        <f t="shared" si="586"/>
        <v>416.74845717914729</v>
      </c>
      <c r="S142" s="15">
        <f t="shared" si="586"/>
        <v>271.44131500050463</v>
      </c>
      <c r="T142" s="15">
        <f t="shared" si="586"/>
        <v>175.97038106860069</v>
      </c>
      <c r="U142" s="15">
        <f t="shared" si="586"/>
        <v>113.60184969580411</v>
      </c>
      <c r="V142" s="15">
        <f t="shared" si="586"/>
        <v>182.65855348430375</v>
      </c>
      <c r="W142" s="28">
        <f t="shared" si="578"/>
        <v>13023.468048975277</v>
      </c>
      <c r="X142" s="15"/>
      <c r="Y142">
        <v>3</v>
      </c>
      <c r="AA142" s="25">
        <f>(AA42-AB42)*AA93</f>
        <v>353.20028713228095</v>
      </c>
      <c r="AB142" s="25">
        <f t="shared" ref="AB142:AT142" si="587">(AB42-AC42)*AB93</f>
        <v>51.710481045315369</v>
      </c>
      <c r="AC142" s="27">
        <f t="shared" si="587"/>
        <v>83.271789130822853</v>
      </c>
      <c r="AD142" s="27">
        <f t="shared" si="587"/>
        <v>114.32840393355011</v>
      </c>
      <c r="AE142" s="27">
        <f t="shared" si="587"/>
        <v>143.83285210395942</v>
      </c>
      <c r="AF142" s="27">
        <f t="shared" si="587"/>
        <v>171.22075472819449</v>
      </c>
      <c r="AG142" s="27">
        <f t="shared" si="587"/>
        <v>196.19532565008313</v>
      </c>
      <c r="AH142" s="27">
        <f t="shared" si="587"/>
        <v>218.62287463507442</v>
      </c>
      <c r="AI142" s="27">
        <f t="shared" si="587"/>
        <v>238.47432162230146</v>
      </c>
      <c r="AJ142" s="27">
        <f t="shared" si="587"/>
        <v>255.78937496014763</v>
      </c>
      <c r="AK142" s="27">
        <f t="shared" si="587"/>
        <v>1546.5898864795117</v>
      </c>
      <c r="AL142" s="15">
        <f t="shared" si="587"/>
        <v>1043.984419211605</v>
      </c>
      <c r="AM142" s="15">
        <f t="shared" si="587"/>
        <v>698.0955948544879</v>
      </c>
      <c r="AN142" s="15">
        <f t="shared" si="587"/>
        <v>463.06911744918409</v>
      </c>
      <c r="AO142" s="15">
        <f t="shared" si="587"/>
        <v>305.04841403867141</v>
      </c>
      <c r="AP142" s="15">
        <f t="shared" si="587"/>
        <v>199.74334338172144</v>
      </c>
      <c r="AQ142" s="15">
        <f t="shared" si="587"/>
        <v>130.09909180497553</v>
      </c>
      <c r="AR142" s="15">
        <f t="shared" si="587"/>
        <v>84.340833529921014</v>
      </c>
      <c r="AS142" s="15">
        <f t="shared" si="587"/>
        <v>54.448223818698999</v>
      </c>
      <c r="AT142" s="15">
        <f t="shared" si="587"/>
        <v>87.546407291293477</v>
      </c>
      <c r="AU142" s="28">
        <f t="shared" si="580"/>
        <v>6439.6117968018007</v>
      </c>
      <c r="AW142">
        <f t="shared" si="556"/>
        <v>3</v>
      </c>
      <c r="AY142" s="25">
        <f>(AY42-AZ42)*AY93</f>
        <v>353.20028713228095</v>
      </c>
      <c r="AZ142" s="25">
        <f t="shared" ref="AZ142:BR142" si="588">(AZ42-BA42)*AZ93</f>
        <v>51.710481045315369</v>
      </c>
      <c r="BA142" s="27">
        <f t="shared" si="588"/>
        <v>83.271789130822853</v>
      </c>
      <c r="BB142" s="27">
        <f t="shared" si="588"/>
        <v>114.32840393355011</v>
      </c>
      <c r="BC142" s="27">
        <f t="shared" si="588"/>
        <v>143.83285210395942</v>
      </c>
      <c r="BD142" s="27">
        <f t="shared" si="588"/>
        <v>171.22075472819449</v>
      </c>
      <c r="BE142" s="27">
        <f t="shared" si="588"/>
        <v>196.19532565008313</v>
      </c>
      <c r="BF142" s="27">
        <f t="shared" si="588"/>
        <v>1249.2735693432805</v>
      </c>
      <c r="BG142" s="15">
        <f t="shared" si="588"/>
        <v>879.16800598083421</v>
      </c>
      <c r="BH142" s="15">
        <f t="shared" si="588"/>
        <v>608.38858322615738</v>
      </c>
      <c r="BI142" s="15">
        <f t="shared" si="588"/>
        <v>415.31734724702414</v>
      </c>
      <c r="BJ142" s="15">
        <f t="shared" si="588"/>
        <v>280.34894275763963</v>
      </c>
      <c r="BK142" s="15">
        <f t="shared" si="588"/>
        <v>187.46483027880586</v>
      </c>
      <c r="BL142" s="15">
        <f t="shared" si="588"/>
        <v>124.3514128291589</v>
      </c>
      <c r="BM142" s="15">
        <f t="shared" si="588"/>
        <v>81.916931701163833</v>
      </c>
      <c r="BN142" s="15">
        <f t="shared" si="588"/>
        <v>53.638573631424649</v>
      </c>
      <c r="BO142" s="15">
        <f t="shared" si="588"/>
        <v>34.936481972401225</v>
      </c>
      <c r="BP142" s="15">
        <f t="shared" si="588"/>
        <v>22.648674708447793</v>
      </c>
      <c r="BQ142" s="15">
        <f t="shared" si="588"/>
        <v>14.621388692880133</v>
      </c>
      <c r="BR142" s="15">
        <f t="shared" si="588"/>
        <v>23.509491401105972</v>
      </c>
      <c r="BS142" s="28">
        <f t="shared" si="582"/>
        <v>5089.3441274945317</v>
      </c>
    </row>
    <row r="143" spans="1:71" x14ac:dyDescent="0.2">
      <c r="A143">
        <v>4</v>
      </c>
      <c r="C143" s="25">
        <f t="shared" ref="C143:V143" si="589">(C43-D43)*C93</f>
        <v>324.65884978825829</v>
      </c>
      <c r="D143" s="25">
        <f t="shared" si="589"/>
        <v>123.30259325091052</v>
      </c>
      <c r="E143" s="27">
        <f t="shared" si="589"/>
        <v>196.42483964363035</v>
      </c>
      <c r="F143" s="27">
        <f t="shared" si="589"/>
        <v>266.78261852214945</v>
      </c>
      <c r="G143" s="27">
        <f t="shared" si="589"/>
        <v>332.02161780569418</v>
      </c>
      <c r="H143" s="27">
        <f t="shared" si="589"/>
        <v>390.99351560094851</v>
      </c>
      <c r="I143" s="27">
        <f t="shared" si="589"/>
        <v>443.20707324258717</v>
      </c>
      <c r="J143" s="27">
        <f t="shared" si="589"/>
        <v>488.56067378206188</v>
      </c>
      <c r="K143" s="27">
        <f t="shared" si="589"/>
        <v>527.1927222310868</v>
      </c>
      <c r="L143" s="27">
        <f t="shared" si="589"/>
        <v>559.39059938622552</v>
      </c>
      <c r="M143" s="27">
        <f t="shared" si="589"/>
        <v>2927.660820184446</v>
      </c>
      <c r="N143" s="15">
        <f t="shared" si="589"/>
        <v>1976.2396662027572</v>
      </c>
      <c r="O143" s="15">
        <f t="shared" si="589"/>
        <v>1321.4796887435316</v>
      </c>
      <c r="P143" s="15">
        <f t="shared" si="589"/>
        <v>876.57970871602845</v>
      </c>
      <c r="Q143" s="15">
        <f t="shared" si="589"/>
        <v>577.44997419666777</v>
      </c>
      <c r="R143" s="15">
        <f t="shared" si="589"/>
        <v>378.10977921396159</v>
      </c>
      <c r="S143" s="15">
        <f t="shared" si="589"/>
        <v>246.27473459432326</v>
      </c>
      <c r="T143" s="15">
        <f t="shared" si="589"/>
        <v>159.65535273821888</v>
      </c>
      <c r="U143" s="15">
        <f t="shared" si="589"/>
        <v>103.0692965188676</v>
      </c>
      <c r="V143" s="15">
        <f t="shared" si="589"/>
        <v>165.72343373979848</v>
      </c>
      <c r="W143" s="28">
        <f t="shared" si="578"/>
        <v>12384.777558102152</v>
      </c>
      <c r="X143" s="15"/>
      <c r="Y143">
        <v>4</v>
      </c>
      <c r="AA143" s="25">
        <f>(AA43-AB43)*AA93</f>
        <v>353.20028713228095</v>
      </c>
      <c r="AB143" s="25">
        <f t="shared" ref="AB143:AT143" si="590">(AB43-AC43)*AB93</f>
        <v>59.097692623217455</v>
      </c>
      <c r="AC143" s="27">
        <f t="shared" si="590"/>
        <v>94.144449770023854</v>
      </c>
      <c r="AD143" s="27">
        <f t="shared" si="590"/>
        <v>127.86622544552706</v>
      </c>
      <c r="AE143" s="27">
        <f t="shared" si="590"/>
        <v>159.13462155184169</v>
      </c>
      <c r="AF143" s="27">
        <f t="shared" si="590"/>
        <v>187.39925895666761</v>
      </c>
      <c r="AG143" s="27">
        <f t="shared" si="590"/>
        <v>212.42469190916901</v>
      </c>
      <c r="AH143" s="27">
        <f t="shared" si="590"/>
        <v>234.16221642808918</v>
      </c>
      <c r="AI143" s="27">
        <f t="shared" si="590"/>
        <v>252.67816864330194</v>
      </c>
      <c r="AJ143" s="27">
        <f t="shared" si="590"/>
        <v>268.11028727978857</v>
      </c>
      <c r="AK143" s="27">
        <f t="shared" si="590"/>
        <v>1403.1983812718349</v>
      </c>
      <c r="AL143" s="15">
        <f t="shared" si="590"/>
        <v>947.19179267706102</v>
      </c>
      <c r="AM143" s="15">
        <f t="shared" si="590"/>
        <v>633.37192182382284</v>
      </c>
      <c r="AN143" s="15">
        <f t="shared" si="590"/>
        <v>420.13583672188344</v>
      </c>
      <c r="AO143" s="15">
        <f t="shared" si="590"/>
        <v>276.76596396408337</v>
      </c>
      <c r="AP143" s="15">
        <f t="shared" si="590"/>
        <v>181.2242137060999</v>
      </c>
      <c r="AQ143" s="15">
        <f t="shared" si="590"/>
        <v>118.03700297124369</v>
      </c>
      <c r="AR143" s="15">
        <f t="shared" si="590"/>
        <v>76.521204566838648</v>
      </c>
      <c r="AS143" s="15">
        <f t="shared" si="590"/>
        <v>49.400077029753113</v>
      </c>
      <c r="AT143" s="15">
        <f t="shared" si="590"/>
        <v>79.429574751027687</v>
      </c>
      <c r="AU143" s="28">
        <f t="shared" si="580"/>
        <v>6133.4938692235573</v>
      </c>
      <c r="AW143">
        <f t="shared" si="556"/>
        <v>4</v>
      </c>
      <c r="AY143" s="25">
        <f>(AY43-AZ43)*AY93</f>
        <v>353.20028713228095</v>
      </c>
      <c r="AZ143" s="25">
        <f t="shared" ref="AZ143:BR143" si="591">(AZ43-BA43)*AZ93</f>
        <v>59.097692623217455</v>
      </c>
      <c r="BA143" s="27">
        <f t="shared" si="591"/>
        <v>94.144449770023854</v>
      </c>
      <c r="BB143" s="27">
        <f t="shared" si="591"/>
        <v>127.86622544552706</v>
      </c>
      <c r="BC143" s="27">
        <f t="shared" si="591"/>
        <v>159.13462155184169</v>
      </c>
      <c r="BD143" s="27">
        <f t="shared" si="591"/>
        <v>187.39925895666761</v>
      </c>
      <c r="BE143" s="27">
        <f t="shared" si="591"/>
        <v>212.42469190916901</v>
      </c>
      <c r="BF143" s="27">
        <f t="shared" si="591"/>
        <v>1170.8110821404457</v>
      </c>
      <c r="BG143" s="15">
        <f t="shared" si="591"/>
        <v>823.95054992381097</v>
      </c>
      <c r="BH143" s="15">
        <f t="shared" si="591"/>
        <v>570.17783211675305</v>
      </c>
      <c r="BI143" s="15">
        <f t="shared" si="591"/>
        <v>389.23272267546992</v>
      </c>
      <c r="BJ143" s="15">
        <f t="shared" si="591"/>
        <v>262.7412098532983</v>
      </c>
      <c r="BK143" s="15">
        <f t="shared" si="591"/>
        <v>175.69082240120014</v>
      </c>
      <c r="BL143" s="15">
        <f t="shared" si="591"/>
        <v>116.54133713621735</v>
      </c>
      <c r="BM143" s="15">
        <f t="shared" si="591"/>
        <v>76.772016797795771</v>
      </c>
      <c r="BN143" s="15">
        <f t="shared" si="591"/>
        <v>50.269723124688689</v>
      </c>
      <c r="BO143" s="15">
        <f t="shared" si="591"/>
        <v>32.742244187387811</v>
      </c>
      <c r="BP143" s="15">
        <f t="shared" si="591"/>
        <v>21.22619096022688</v>
      </c>
      <c r="BQ143" s="15">
        <f t="shared" si="591"/>
        <v>13.703070598784972</v>
      </c>
      <c r="BR143" s="15">
        <f t="shared" si="591"/>
        <v>22.032942778393888</v>
      </c>
      <c r="BS143" s="28">
        <f t="shared" si="582"/>
        <v>4919.1589720832017</v>
      </c>
    </row>
    <row r="144" spans="1:71" x14ac:dyDescent="0.2">
      <c r="A144">
        <v>5</v>
      </c>
      <c r="C144" s="25">
        <f t="shared" ref="C144:V144" si="592">(C44-D44)*C93</f>
        <v>324.65884978825829</v>
      </c>
      <c r="D144" s="25">
        <f t="shared" si="592"/>
        <v>138.7154174072746</v>
      </c>
      <c r="E144" s="27">
        <f t="shared" si="592"/>
        <v>218.57601041865902</v>
      </c>
      <c r="F144" s="27">
        <f t="shared" si="592"/>
        <v>293.64133057415603</v>
      </c>
      <c r="G144" s="27">
        <f t="shared" si="592"/>
        <v>361.47609231218001</v>
      </c>
      <c r="H144" s="27">
        <f t="shared" si="592"/>
        <v>421.05258431122013</v>
      </c>
      <c r="I144" s="27">
        <f t="shared" si="592"/>
        <v>472.09242296499542</v>
      </c>
      <c r="J144" s="27">
        <f t="shared" si="592"/>
        <v>514.74533360013072</v>
      </c>
      <c r="K144" s="27">
        <f t="shared" si="592"/>
        <v>549.41040946703424</v>
      </c>
      <c r="L144" s="27">
        <f t="shared" si="592"/>
        <v>576.62863582356295</v>
      </c>
      <c r="M144" s="27">
        <f t="shared" si="592"/>
        <v>2653.400737639332</v>
      </c>
      <c r="N144" s="15">
        <f t="shared" si="592"/>
        <v>1791.107682933073</v>
      </c>
      <c r="O144" s="15">
        <f t="shared" si="592"/>
        <v>1197.6849082765584</v>
      </c>
      <c r="P144" s="15">
        <f t="shared" si="592"/>
        <v>794.46267466196628</v>
      </c>
      <c r="Q144" s="15">
        <f t="shared" si="592"/>
        <v>523.35508844454216</v>
      </c>
      <c r="R144" s="15">
        <f t="shared" si="592"/>
        <v>342.68886619583321</v>
      </c>
      <c r="S144" s="15">
        <f t="shared" si="592"/>
        <v>223.20398521893637</v>
      </c>
      <c r="T144" s="15">
        <f t="shared" si="592"/>
        <v>144.69901287846889</v>
      </c>
      <c r="U144" s="15">
        <f t="shared" si="592"/>
        <v>93.413876882739672</v>
      </c>
      <c r="V144" s="15">
        <f t="shared" si="592"/>
        <v>150.19864264932201</v>
      </c>
      <c r="W144" s="28">
        <f t="shared" si="578"/>
        <v>11785.212562448241</v>
      </c>
      <c r="X144" s="15"/>
      <c r="Y144">
        <v>5</v>
      </c>
      <c r="AA144" s="25">
        <f>(AA44-AB44)*AA93</f>
        <v>353.20028713228095</v>
      </c>
      <c r="AB144" s="25">
        <f t="shared" ref="AB144:AT144" si="593">(AB44-AC44)*AB93</f>
        <v>66.484904201119662</v>
      </c>
      <c r="AC144" s="27">
        <f t="shared" si="593"/>
        <v>104.76128310006743</v>
      </c>
      <c r="AD144" s="27">
        <f t="shared" si="593"/>
        <v>140.73933595566055</v>
      </c>
      <c r="AE144" s="27">
        <f t="shared" si="593"/>
        <v>173.25185489518688</v>
      </c>
      <c r="AF144" s="27">
        <f t="shared" si="593"/>
        <v>201.80626822017044</v>
      </c>
      <c r="AG144" s="27">
        <f t="shared" si="593"/>
        <v>226.26914946842973</v>
      </c>
      <c r="AH144" s="27">
        <f t="shared" si="593"/>
        <v>246.71226048290279</v>
      </c>
      <c r="AI144" s="27">
        <f t="shared" si="593"/>
        <v>263.3268826439633</v>
      </c>
      <c r="AJ144" s="27">
        <f t="shared" si="593"/>
        <v>276.37230474383779</v>
      </c>
      <c r="AK144" s="27">
        <f t="shared" si="593"/>
        <v>1271.7482825371947</v>
      </c>
      <c r="AL144" s="15">
        <f t="shared" si="593"/>
        <v>858.45989537028936</v>
      </c>
      <c r="AM144" s="15">
        <f t="shared" si="593"/>
        <v>574.0383288189422</v>
      </c>
      <c r="AN144" s="15">
        <f t="shared" si="593"/>
        <v>380.77796832910803</v>
      </c>
      <c r="AO144" s="15">
        <f t="shared" si="593"/>
        <v>250.83882937282792</v>
      </c>
      <c r="AP144" s="15">
        <f t="shared" si="593"/>
        <v>164.24732640155315</v>
      </c>
      <c r="AQ144" s="15">
        <f t="shared" si="593"/>
        <v>106.97942486824759</v>
      </c>
      <c r="AR144" s="15">
        <f t="shared" si="593"/>
        <v>69.352781320449566</v>
      </c>
      <c r="AS144" s="15">
        <f t="shared" si="593"/>
        <v>44.772331523679931</v>
      </c>
      <c r="AT144" s="15">
        <f t="shared" si="593"/>
        <v>71.988698547899858</v>
      </c>
      <c r="AU144" s="28">
        <f t="shared" si="580"/>
        <v>5846.1283979338114</v>
      </c>
      <c r="AW144">
        <f t="shared" si="556"/>
        <v>5</v>
      </c>
      <c r="AY144" s="25">
        <f>(AY44-AZ44)*AY93</f>
        <v>353.20028713228095</v>
      </c>
      <c r="AZ144" s="25">
        <f t="shared" ref="AZ144:BR144" si="594">(AZ44-BA44)*AZ93</f>
        <v>66.484904201119662</v>
      </c>
      <c r="BA144" s="27">
        <f t="shared" si="594"/>
        <v>104.76128310006743</v>
      </c>
      <c r="BB144" s="27">
        <f t="shared" si="594"/>
        <v>140.73933595566055</v>
      </c>
      <c r="BC144" s="27">
        <f t="shared" si="594"/>
        <v>173.25185489518688</v>
      </c>
      <c r="BD144" s="27">
        <f t="shared" si="594"/>
        <v>201.80626822017044</v>
      </c>
      <c r="BE144" s="27">
        <f t="shared" si="594"/>
        <v>226.26914946842973</v>
      </c>
      <c r="BF144" s="27">
        <f t="shared" si="594"/>
        <v>1096.4989354795687</v>
      </c>
      <c r="BG144" s="15">
        <f t="shared" si="594"/>
        <v>771.65386855373879</v>
      </c>
      <c r="BH144" s="15">
        <f t="shared" si="594"/>
        <v>533.98827145289329</v>
      </c>
      <c r="BI144" s="15">
        <f t="shared" si="594"/>
        <v>364.52786668812092</v>
      </c>
      <c r="BJ144" s="15">
        <f t="shared" si="594"/>
        <v>246.06485307951399</v>
      </c>
      <c r="BK144" s="15">
        <f t="shared" si="594"/>
        <v>164.53961076645928</v>
      </c>
      <c r="BL144" s="15">
        <f t="shared" si="594"/>
        <v>109.14438209417204</v>
      </c>
      <c r="BM144" s="15">
        <f t="shared" si="594"/>
        <v>71.899246579991569</v>
      </c>
      <c r="BN144" s="15">
        <f t="shared" si="594"/>
        <v>47.079070854286435</v>
      </c>
      <c r="BO144" s="15">
        <f t="shared" si="594"/>
        <v>30.664072491565463</v>
      </c>
      <c r="BP144" s="15">
        <f t="shared" si="594"/>
        <v>19.878950709643959</v>
      </c>
      <c r="BQ144" s="15">
        <f t="shared" si="594"/>
        <v>12.833327727732181</v>
      </c>
      <c r="BR144" s="15">
        <f t="shared" si="594"/>
        <v>20.634497461216487</v>
      </c>
      <c r="BS144" s="28">
        <f t="shared" si="582"/>
        <v>4755.9200369118189</v>
      </c>
    </row>
    <row r="145" spans="1:71" x14ac:dyDescent="0.2">
      <c r="A145">
        <v>6</v>
      </c>
      <c r="C145" s="25">
        <f t="shared" ref="C145:V145" si="595">(C45-D45)*C93</f>
        <v>324.65884978825829</v>
      </c>
      <c r="D145" s="25">
        <f t="shared" si="595"/>
        <v>154.1282415636384</v>
      </c>
      <c r="E145" s="27">
        <f t="shared" si="595"/>
        <v>240.19341804248288</v>
      </c>
      <c r="F145" s="27">
        <f t="shared" si="595"/>
        <v>319.13681622598767</v>
      </c>
      <c r="G145" s="27">
        <f t="shared" si="595"/>
        <v>388.54419128770309</v>
      </c>
      <c r="H145" s="27">
        <f t="shared" si="595"/>
        <v>447.60847033201986</v>
      </c>
      <c r="I145" s="27">
        <f t="shared" si="595"/>
        <v>496.35237726046671</v>
      </c>
      <c r="J145" s="27">
        <f t="shared" si="595"/>
        <v>535.24992054966242</v>
      </c>
      <c r="K145" s="27">
        <f t="shared" si="595"/>
        <v>565.0178834709734</v>
      </c>
      <c r="L145" s="27">
        <f t="shared" si="595"/>
        <v>586.49273054274772</v>
      </c>
      <c r="M145" s="27">
        <f t="shared" si="595"/>
        <v>2402.2206702534158</v>
      </c>
      <c r="N145" s="15">
        <f t="shared" si="595"/>
        <v>1621.555250798446</v>
      </c>
      <c r="O145" s="15">
        <f t="shared" si="595"/>
        <v>1084.3079231492961</v>
      </c>
      <c r="P145" s="15">
        <f t="shared" si="595"/>
        <v>719.25609718331293</v>
      </c>
      <c r="Q145" s="15">
        <f t="shared" si="595"/>
        <v>473.8124903297861</v>
      </c>
      <c r="R145" s="15">
        <f t="shared" si="595"/>
        <v>310.24875593188068</v>
      </c>
      <c r="S145" s="15">
        <f t="shared" si="595"/>
        <v>202.07472598085508</v>
      </c>
      <c r="T145" s="15">
        <f t="shared" si="595"/>
        <v>131.00130514442145</v>
      </c>
      <c r="U145" s="15">
        <f t="shared" si="595"/>
        <v>84.570997042787027</v>
      </c>
      <c r="V145" s="15">
        <f t="shared" si="595"/>
        <v>135.98032098883479</v>
      </c>
      <c r="W145" s="28">
        <f t="shared" si="578"/>
        <v>11222.411435866979</v>
      </c>
      <c r="X145" s="15"/>
      <c r="Y145">
        <v>6</v>
      </c>
      <c r="AA145" s="25">
        <f>(AA45-AB45)*AA93</f>
        <v>353.20028713228095</v>
      </c>
      <c r="AB145" s="25">
        <f t="shared" ref="AB145:AT145" si="596">(AB45-AC45)*AB93</f>
        <v>73.872115779021883</v>
      </c>
      <c r="AC145" s="27">
        <f t="shared" si="596"/>
        <v>115.12228912095314</v>
      </c>
      <c r="AD145" s="27">
        <f t="shared" si="596"/>
        <v>152.95906576511842</v>
      </c>
      <c r="AE145" s="27">
        <f t="shared" si="596"/>
        <v>186.22532245150265</v>
      </c>
      <c r="AF145" s="27">
        <f t="shared" si="596"/>
        <v>214.5342372597257</v>
      </c>
      <c r="AG145" s="27">
        <f t="shared" si="596"/>
        <v>237.89670152720601</v>
      </c>
      <c r="AH145" s="27">
        <f t="shared" si="596"/>
        <v>256.53990274865447</v>
      </c>
      <c r="AI145" s="27">
        <f t="shared" si="596"/>
        <v>270.80738793579241</v>
      </c>
      <c r="AJ145" s="27">
        <f t="shared" si="596"/>
        <v>281.10006611812139</v>
      </c>
      <c r="AK145" s="27">
        <f t="shared" si="596"/>
        <v>1151.3602029025244</v>
      </c>
      <c r="AL145" s="15">
        <f t="shared" si="596"/>
        <v>777.19512020517232</v>
      </c>
      <c r="AM145" s="15">
        <f t="shared" si="596"/>
        <v>519.69788032599411</v>
      </c>
      <c r="AN145" s="15">
        <f t="shared" si="596"/>
        <v>344.73221225945775</v>
      </c>
      <c r="AO145" s="15">
        <f t="shared" si="596"/>
        <v>227.09356045392121</v>
      </c>
      <c r="AP145" s="15">
        <f t="shared" si="596"/>
        <v>148.69910787267654</v>
      </c>
      <c r="AQ145" s="15">
        <f t="shared" si="596"/>
        <v>96.852383458279633</v>
      </c>
      <c r="AR145" s="15">
        <f t="shared" si="596"/>
        <v>62.787607791113238</v>
      </c>
      <c r="AS145" s="15">
        <f t="shared" si="596"/>
        <v>40.534028168436379</v>
      </c>
      <c r="AT145" s="15">
        <f t="shared" si="596"/>
        <v>65.174000000565798</v>
      </c>
      <c r="AU145" s="28">
        <f t="shared" si="580"/>
        <v>5576.3834792765183</v>
      </c>
      <c r="AW145">
        <f t="shared" si="556"/>
        <v>6</v>
      </c>
      <c r="AY145" s="25">
        <f>(AY45-AZ45)*AY93</f>
        <v>353.20028713228095</v>
      </c>
      <c r="AZ145" s="25">
        <f t="shared" ref="AZ145:BR145" si="597">(AZ45-BA45)*AZ93</f>
        <v>73.872115779021883</v>
      </c>
      <c r="BA145" s="27">
        <f t="shared" si="597"/>
        <v>115.12228912095314</v>
      </c>
      <c r="BB145" s="27">
        <f t="shared" si="597"/>
        <v>152.95906576511842</v>
      </c>
      <c r="BC145" s="27">
        <f t="shared" si="597"/>
        <v>186.22532245150265</v>
      </c>
      <c r="BD145" s="27">
        <f t="shared" si="597"/>
        <v>214.5342372597257</v>
      </c>
      <c r="BE145" s="27">
        <f t="shared" si="597"/>
        <v>237.89670152720601</v>
      </c>
      <c r="BF145" s="27">
        <f t="shared" si="597"/>
        <v>1026.1596109946186</v>
      </c>
      <c r="BG145" s="15">
        <f t="shared" si="597"/>
        <v>722.15303449544615</v>
      </c>
      <c r="BH145" s="15">
        <f t="shared" si="597"/>
        <v>499.73345087666041</v>
      </c>
      <c r="BI145" s="15">
        <f t="shared" si="597"/>
        <v>341.14376382297019</v>
      </c>
      <c r="BJ145" s="15">
        <f t="shared" si="597"/>
        <v>230.28003561634731</v>
      </c>
      <c r="BK145" s="15">
        <f t="shared" si="597"/>
        <v>153.98455713362782</v>
      </c>
      <c r="BL145" s="15">
        <f t="shared" si="597"/>
        <v>102.14287770650597</v>
      </c>
      <c r="BM145" s="15">
        <f t="shared" si="597"/>
        <v>67.286980875235898</v>
      </c>
      <c r="BN145" s="15">
        <f t="shared" si="597"/>
        <v>44.058994925237478</v>
      </c>
      <c r="BO145" s="15">
        <f t="shared" si="597"/>
        <v>28.697002506156924</v>
      </c>
      <c r="BP145" s="15">
        <f t="shared" si="597"/>
        <v>18.603735641811326</v>
      </c>
      <c r="BQ145" s="15">
        <f t="shared" si="597"/>
        <v>12.010082420277444</v>
      </c>
      <c r="BR145" s="15">
        <f t="shared" si="597"/>
        <v>19.31081481498245</v>
      </c>
      <c r="BS145" s="28">
        <f t="shared" si="582"/>
        <v>4599.3749608656854</v>
      </c>
    </row>
    <row r="146" spans="1:71" x14ac:dyDescent="0.2">
      <c r="A146">
        <v>7</v>
      </c>
      <c r="C146" s="25">
        <f t="shared" ref="C146:V146" si="598">(C46-D46)*C93</f>
        <v>324.65884978825829</v>
      </c>
      <c r="D146" s="25">
        <f t="shared" si="598"/>
        <v>169.54106572000222</v>
      </c>
      <c r="E146" s="27">
        <f t="shared" si="598"/>
        <v>261.27706251510051</v>
      </c>
      <c r="F146" s="27">
        <f t="shared" si="598"/>
        <v>343.29271524180916</v>
      </c>
      <c r="G146" s="27">
        <f t="shared" si="598"/>
        <v>413.30969957022057</v>
      </c>
      <c r="H146" s="27">
        <f t="shared" si="598"/>
        <v>470.84826049587321</v>
      </c>
      <c r="I146" s="27">
        <f t="shared" si="598"/>
        <v>516.32158046747895</v>
      </c>
      <c r="J146" s="27">
        <f t="shared" si="598"/>
        <v>550.59755674044345</v>
      </c>
      <c r="K146" s="27">
        <f t="shared" si="598"/>
        <v>574.76108978219202</v>
      </c>
      <c r="L146" s="27">
        <f t="shared" si="598"/>
        <v>589.97729221890097</v>
      </c>
      <c r="M146" s="27">
        <f t="shared" si="598"/>
        <v>2172.402902887698</v>
      </c>
      <c r="N146" s="15">
        <f t="shared" si="598"/>
        <v>1466.4228718237273</v>
      </c>
      <c r="O146" s="15">
        <f t="shared" si="598"/>
        <v>980.57339570938291</v>
      </c>
      <c r="P146" s="15">
        <f t="shared" si="598"/>
        <v>650.44567003741258</v>
      </c>
      <c r="Q146" s="15">
        <f t="shared" si="598"/>
        <v>428.48337880145385</v>
      </c>
      <c r="R146" s="15">
        <f t="shared" si="598"/>
        <v>280.56760411299524</v>
      </c>
      <c r="S146" s="15">
        <f t="shared" si="598"/>
        <v>182.74246273750359</v>
      </c>
      <c r="T146" s="15">
        <f t="shared" si="598"/>
        <v>118.46855665753492</v>
      </c>
      <c r="U146" s="15">
        <f t="shared" si="598"/>
        <v>76.480184252380198</v>
      </c>
      <c r="V146" s="15">
        <f t="shared" si="598"/>
        <v>122.97123561949154</v>
      </c>
      <c r="W146" s="28">
        <f t="shared" si="578"/>
        <v>10694.14343517986</v>
      </c>
      <c r="X146" s="15"/>
      <c r="Y146">
        <v>7</v>
      </c>
      <c r="AA146" s="25">
        <f>(AA46-AB46)*AA93</f>
        <v>353.20028713228095</v>
      </c>
      <c r="AB146" s="25">
        <f t="shared" ref="AB146:AT146" si="599">(AB46-AC46)*AB93</f>
        <v>81.259327356924089</v>
      </c>
      <c r="AC146" s="27">
        <f t="shared" si="599"/>
        <v>125.22746783268144</v>
      </c>
      <c r="AD146" s="27">
        <f t="shared" si="599"/>
        <v>164.53674517506818</v>
      </c>
      <c r="AE146" s="27">
        <f t="shared" si="599"/>
        <v>198.09518145081586</v>
      </c>
      <c r="AF146" s="27">
        <f t="shared" si="599"/>
        <v>225.67283491222324</v>
      </c>
      <c r="AG146" s="27">
        <f t="shared" si="599"/>
        <v>247.4677397506849</v>
      </c>
      <c r="AH146" s="27">
        <f t="shared" si="599"/>
        <v>263.8958703903902</v>
      </c>
      <c r="AI146" s="27">
        <f t="shared" si="599"/>
        <v>275.47720871217462</v>
      </c>
      <c r="AJ146" s="27">
        <f t="shared" si="599"/>
        <v>282.77018147769792</v>
      </c>
      <c r="AK146" s="27">
        <f t="shared" si="599"/>
        <v>1041.2108587804939</v>
      </c>
      <c r="AL146" s="15">
        <f t="shared" si="599"/>
        <v>702.84173146581008</v>
      </c>
      <c r="AM146" s="15">
        <f t="shared" si="599"/>
        <v>469.97896480745561</v>
      </c>
      <c r="AN146" s="15">
        <f t="shared" si="599"/>
        <v>311.75206670432192</v>
      </c>
      <c r="AO146" s="15">
        <f t="shared" si="599"/>
        <v>205.36777327170276</v>
      </c>
      <c r="AP146" s="15">
        <f t="shared" si="599"/>
        <v>134.47323037368412</v>
      </c>
      <c r="AQ146" s="15">
        <f t="shared" si="599"/>
        <v>87.586624152294576</v>
      </c>
      <c r="AR146" s="15">
        <f t="shared" si="599"/>
        <v>56.780787510416125</v>
      </c>
      <c r="AS146" s="15">
        <f t="shared" si="599"/>
        <v>36.6561829848686</v>
      </c>
      <c r="AT146" s="15">
        <f t="shared" si="599"/>
        <v>58.93887624366161</v>
      </c>
      <c r="AU146" s="28">
        <f t="shared" si="580"/>
        <v>5323.1899404856504</v>
      </c>
      <c r="AW146">
        <f t="shared" si="556"/>
        <v>7</v>
      </c>
      <c r="AY146" s="25">
        <f>(AY46-AZ46)*AY93</f>
        <v>353.20028713228095</v>
      </c>
      <c r="AZ146" s="25">
        <f t="shared" ref="AZ146:BR146" si="600">(AZ46-BA46)*AZ93</f>
        <v>81.259327356924089</v>
      </c>
      <c r="BA146" s="27">
        <f t="shared" si="600"/>
        <v>125.22746783268144</v>
      </c>
      <c r="BB146" s="27">
        <f t="shared" si="600"/>
        <v>164.53674517506818</v>
      </c>
      <c r="BC146" s="27">
        <f t="shared" si="600"/>
        <v>198.09518145081586</v>
      </c>
      <c r="BD146" s="27">
        <f t="shared" si="600"/>
        <v>225.67283491222324</v>
      </c>
      <c r="BE146" s="27">
        <f t="shared" si="600"/>
        <v>247.4677397506849</v>
      </c>
      <c r="BF146" s="27">
        <f t="shared" si="600"/>
        <v>959.62134687414607</v>
      </c>
      <c r="BG146" s="15">
        <f t="shared" si="600"/>
        <v>675.32717151094926</v>
      </c>
      <c r="BH146" s="15">
        <f t="shared" si="600"/>
        <v>467.32972343699146</v>
      </c>
      <c r="BI146" s="15">
        <f t="shared" si="600"/>
        <v>319.02331236775893</v>
      </c>
      <c r="BJ146" s="15">
        <f t="shared" si="600"/>
        <v>215.34821246978933</v>
      </c>
      <c r="BK146" s="15">
        <f t="shared" si="600"/>
        <v>143.99988708497878</v>
      </c>
      <c r="BL146" s="15">
        <f t="shared" si="600"/>
        <v>95.519726978255093</v>
      </c>
      <c r="BM146" s="15">
        <f t="shared" si="600"/>
        <v>62.923956977807222</v>
      </c>
      <c r="BN146" s="15">
        <f t="shared" si="600"/>
        <v>41.202120604900017</v>
      </c>
      <c r="BO146" s="15">
        <f t="shared" si="600"/>
        <v>26.836230836952584</v>
      </c>
      <c r="BP146" s="15">
        <f t="shared" si="600"/>
        <v>17.397431805157218</v>
      </c>
      <c r="BQ146" s="15">
        <f t="shared" si="600"/>
        <v>11.231324391188288</v>
      </c>
      <c r="BR146" s="15">
        <f t="shared" si="600"/>
        <v>18.058662534992184</v>
      </c>
      <c r="BS146" s="28">
        <f t="shared" si="582"/>
        <v>4449.2786914845456</v>
      </c>
    </row>
    <row r="147" spans="1:71" x14ac:dyDescent="0.2">
      <c r="A147">
        <v>8</v>
      </c>
      <c r="C147" s="25">
        <f t="shared" ref="C147:V147" si="601">(C47-D47)*C93</f>
        <v>324.65884978825829</v>
      </c>
      <c r="D147" s="25">
        <f t="shared" si="601"/>
        <v>184.95388987636605</v>
      </c>
      <c r="E147" s="27">
        <f t="shared" si="601"/>
        <v>281.8269438365129</v>
      </c>
      <c r="F147" s="27">
        <f t="shared" si="601"/>
        <v>366.13266738578506</v>
      </c>
      <c r="G147" s="27">
        <f t="shared" si="601"/>
        <v>435.85512283985776</v>
      </c>
      <c r="H147" s="27">
        <f t="shared" si="601"/>
        <v>490.95331093701009</v>
      </c>
      <c r="I147" s="27">
        <f t="shared" si="601"/>
        <v>532.31924292008921</v>
      </c>
      <c r="J147" s="27">
        <f t="shared" si="601"/>
        <v>561.27905198298492</v>
      </c>
      <c r="K147" s="27">
        <f t="shared" si="601"/>
        <v>579.32807966057135</v>
      </c>
      <c r="L147" s="27">
        <f t="shared" si="601"/>
        <v>587.98355707689393</v>
      </c>
      <c r="M147" s="27">
        <f t="shared" si="601"/>
        <v>1962.3404856051768</v>
      </c>
      <c r="N147" s="15">
        <f t="shared" si="601"/>
        <v>1324.6258171410061</v>
      </c>
      <c r="O147" s="15">
        <f t="shared" si="601"/>
        <v>885.75598520425092</v>
      </c>
      <c r="P147" s="15">
        <f t="shared" si="601"/>
        <v>587.55025152301755</v>
      </c>
      <c r="Q147" s="15">
        <f t="shared" si="601"/>
        <v>387.05080006720021</v>
      </c>
      <c r="R147" s="15">
        <f t="shared" si="601"/>
        <v>253.4378718461129</v>
      </c>
      <c r="S147" s="15">
        <f t="shared" si="601"/>
        <v>165.07201891155663</v>
      </c>
      <c r="T147" s="15">
        <f t="shared" si="601"/>
        <v>107.01313494438338</v>
      </c>
      <c r="U147" s="15">
        <f t="shared" si="601"/>
        <v>69.084865291559353</v>
      </c>
      <c r="V147" s="15">
        <f t="shared" si="601"/>
        <v>111.08042338751015</v>
      </c>
      <c r="W147" s="28">
        <f t="shared" si="578"/>
        <v>10198.302370226102</v>
      </c>
      <c r="X147" s="15"/>
      <c r="Y147">
        <v>8</v>
      </c>
      <c r="AA147" s="25">
        <f>(AA47-AB47)*AA93</f>
        <v>353.20028713228095</v>
      </c>
      <c r="AB147" s="25">
        <f t="shared" ref="AB147:AT147" si="602">(AB47-AC47)*AB93</f>
        <v>88.64653893482631</v>
      </c>
      <c r="AC147" s="27">
        <f t="shared" si="602"/>
        <v>135.07681923525178</v>
      </c>
      <c r="AD147" s="27">
        <f t="shared" si="602"/>
        <v>175.48370448667799</v>
      </c>
      <c r="AE147" s="27">
        <f t="shared" si="602"/>
        <v>208.90097603567156</v>
      </c>
      <c r="AF147" s="27">
        <f t="shared" si="602"/>
        <v>235.30898334850767</v>
      </c>
      <c r="AG147" s="27">
        <f t="shared" si="602"/>
        <v>255.13525844098933</v>
      </c>
      <c r="AH147" s="27">
        <f t="shared" si="602"/>
        <v>269.01540361314642</v>
      </c>
      <c r="AI147" s="27">
        <f t="shared" si="602"/>
        <v>277.66612102074708</v>
      </c>
      <c r="AJ147" s="27">
        <f t="shared" si="602"/>
        <v>281.81460427945785</v>
      </c>
      <c r="AK147" s="27">
        <f t="shared" si="602"/>
        <v>940.53005523088348</v>
      </c>
      <c r="AL147" s="15">
        <f t="shared" si="602"/>
        <v>634.87982951728679</v>
      </c>
      <c r="AM147" s="15">
        <f t="shared" si="602"/>
        <v>424.53393373694871</v>
      </c>
      <c r="AN147" s="15">
        <f t="shared" si="602"/>
        <v>281.60692528618</v>
      </c>
      <c r="AO147" s="15">
        <f t="shared" si="602"/>
        <v>185.5095550617942</v>
      </c>
      <c r="AP147" s="15">
        <f t="shared" si="602"/>
        <v>121.47022260079967</v>
      </c>
      <c r="AQ147" s="15">
        <f t="shared" si="602"/>
        <v>79.117358176544897</v>
      </c>
      <c r="AR147" s="15">
        <f t="shared" si="602"/>
        <v>51.290319115355352</v>
      </c>
      <c r="AS147" s="15">
        <f t="shared" si="602"/>
        <v>33.111680997729636</v>
      </c>
      <c r="AT147" s="15">
        <f t="shared" si="602"/>
        <v>53.23972955259363</v>
      </c>
      <c r="AU147" s="28">
        <f t="shared" si="580"/>
        <v>5085.5383058036723</v>
      </c>
      <c r="AW147">
        <f t="shared" si="556"/>
        <v>8</v>
      </c>
      <c r="AY147" s="25">
        <f>(AY47-AZ47)*AY93</f>
        <v>353.20028713228095</v>
      </c>
      <c r="AZ147" s="25">
        <f t="shared" ref="AZ147:BR147" si="603">(AZ47-BA47)*AZ93</f>
        <v>88.64653893482631</v>
      </c>
      <c r="BA147" s="27">
        <f t="shared" si="603"/>
        <v>135.07681923525178</v>
      </c>
      <c r="BB147" s="27">
        <f t="shared" si="603"/>
        <v>175.48370448667799</v>
      </c>
      <c r="BC147" s="27">
        <f t="shared" si="603"/>
        <v>208.90097603567156</v>
      </c>
      <c r="BD147" s="27">
        <f t="shared" si="603"/>
        <v>235.30898334850767</v>
      </c>
      <c r="BE147" s="27">
        <f t="shared" si="603"/>
        <v>255.13525844098933</v>
      </c>
      <c r="BF147" s="27">
        <f t="shared" si="603"/>
        <v>896.7180120438212</v>
      </c>
      <c r="BG147" s="15">
        <f t="shared" si="603"/>
        <v>631.0593659562436</v>
      </c>
      <c r="BH147" s="15">
        <f t="shared" si="603"/>
        <v>436.69618431734182</v>
      </c>
      <c r="BI147" s="15">
        <f t="shared" si="603"/>
        <v>298.11128253232823</v>
      </c>
      <c r="BJ147" s="15">
        <f t="shared" si="603"/>
        <v>201.23210223711902</v>
      </c>
      <c r="BK147" s="15">
        <f t="shared" si="603"/>
        <v>134.56067114596183</v>
      </c>
      <c r="BL147" s="15">
        <f t="shared" si="603"/>
        <v>89.258393392266868</v>
      </c>
      <c r="BM147" s="15">
        <f t="shared" si="603"/>
        <v>58.799281398718591</v>
      </c>
      <c r="BN147" s="15">
        <f t="shared" si="603"/>
        <v>38.501314920895844</v>
      </c>
      <c r="BO147" s="15">
        <f t="shared" si="603"/>
        <v>25.07711155577001</v>
      </c>
      <c r="BP147" s="15">
        <f t="shared" si="603"/>
        <v>16.257027330421142</v>
      </c>
      <c r="BQ147" s="15">
        <f t="shared" si="603"/>
        <v>10.495109256887442</v>
      </c>
      <c r="BR147" s="15">
        <f t="shared" si="603"/>
        <v>16.874914278738117</v>
      </c>
      <c r="BS147" s="28">
        <f t="shared" si="582"/>
        <v>4305.3933379807186</v>
      </c>
    </row>
    <row r="148" spans="1:71" x14ac:dyDescent="0.2">
      <c r="AA148" s="2"/>
      <c r="AB148" s="2"/>
    </row>
    <row r="149" spans="1:71" x14ac:dyDescent="0.2">
      <c r="A149" t="s">
        <v>38</v>
      </c>
      <c r="B149" s="34" t="s">
        <v>1</v>
      </c>
      <c r="C149" s="34"/>
      <c r="D149" s="34"/>
      <c r="E149" s="34"/>
      <c r="F149" s="34"/>
      <c r="G149" s="34"/>
      <c r="H149" s="34"/>
      <c r="I149" s="34"/>
      <c r="J149" s="34"/>
      <c r="K149" s="34"/>
      <c r="L149" s="34"/>
      <c r="M149" s="34"/>
      <c r="N149" s="34"/>
      <c r="O149" s="34"/>
      <c r="P149" s="34"/>
      <c r="Q149" s="34"/>
      <c r="R149" s="34"/>
      <c r="S149" s="34"/>
      <c r="T149" s="34"/>
      <c r="U149" s="34"/>
      <c r="V149" s="34"/>
      <c r="Y149" t="s">
        <v>38</v>
      </c>
      <c r="AA149" s="2"/>
      <c r="AB149" s="2"/>
      <c r="AW149" t="s">
        <v>38</v>
      </c>
    </row>
    <row r="150" spans="1:71" x14ac:dyDescent="0.2">
      <c r="A150" t="s">
        <v>35</v>
      </c>
      <c r="B150">
        <v>0</v>
      </c>
      <c r="C150">
        <f>B150+1</f>
        <v>1</v>
      </c>
      <c r="D150">
        <f t="shared" ref="D150" si="604">C150+1</f>
        <v>2</v>
      </c>
      <c r="E150">
        <f t="shared" ref="E150" si="605">D150+1</f>
        <v>3</v>
      </c>
      <c r="F150">
        <f t="shared" ref="F150" si="606">E150+1</f>
        <v>4</v>
      </c>
      <c r="G150">
        <f t="shared" ref="G150" si="607">F150+1</f>
        <v>5</v>
      </c>
      <c r="H150">
        <f t="shared" ref="H150" si="608">G150+1</f>
        <v>6</v>
      </c>
      <c r="I150">
        <f t="shared" ref="I150" si="609">H150+1</f>
        <v>7</v>
      </c>
      <c r="J150">
        <f t="shared" ref="J150" si="610">I150+1</f>
        <v>8</v>
      </c>
      <c r="K150">
        <f t="shared" ref="K150" si="611">J150+1</f>
        <v>9</v>
      </c>
      <c r="L150">
        <f t="shared" ref="L150" si="612">K150+1</f>
        <v>10</v>
      </c>
      <c r="M150">
        <f t="shared" ref="M150" si="613">L150+1</f>
        <v>11</v>
      </c>
      <c r="N150">
        <f t="shared" ref="N150" si="614">M150+1</f>
        <v>12</v>
      </c>
      <c r="O150">
        <f t="shared" ref="O150" si="615">N150+1</f>
        <v>13</v>
      </c>
      <c r="P150">
        <f t="shared" ref="P150" si="616">O150+1</f>
        <v>14</v>
      </c>
      <c r="Q150">
        <f t="shared" ref="Q150" si="617">P150+1</f>
        <v>15</v>
      </c>
      <c r="R150">
        <f t="shared" ref="R150" si="618">Q150+1</f>
        <v>16</v>
      </c>
      <c r="S150">
        <f t="shared" ref="S150" si="619">R150+1</f>
        <v>17</v>
      </c>
      <c r="T150">
        <f t="shared" ref="T150" si="620">S150+1</f>
        <v>18</v>
      </c>
      <c r="U150">
        <f t="shared" ref="U150" si="621">T150+1</f>
        <v>19</v>
      </c>
      <c r="V150">
        <f t="shared" ref="V150" si="622">U150+1</f>
        <v>20</v>
      </c>
      <c r="Y150" t="s">
        <v>35</v>
      </c>
      <c r="AA150" s="2">
        <f t="shared" ref="AA150:AA158" si="623">C150</f>
        <v>1</v>
      </c>
      <c r="AB150" s="2">
        <f t="shared" ref="AB150:AB158" si="624">D150</f>
        <v>2</v>
      </c>
      <c r="AC150">
        <f t="shared" ref="AC150:AC158" si="625">E150</f>
        <v>3</v>
      </c>
      <c r="AD150">
        <f t="shared" ref="AD150:AD158" si="626">F150</f>
        <v>4</v>
      </c>
      <c r="AE150">
        <f t="shared" ref="AE150:AE158" si="627">G150</f>
        <v>5</v>
      </c>
      <c r="AF150">
        <f t="shared" ref="AF150:AF158" si="628">H150</f>
        <v>6</v>
      </c>
      <c r="AG150">
        <f t="shared" ref="AG150:AG158" si="629">I150</f>
        <v>7</v>
      </c>
      <c r="AH150">
        <f t="shared" ref="AH150:AH158" si="630">J150</f>
        <v>8</v>
      </c>
      <c r="AI150">
        <f t="shared" ref="AI150:AI158" si="631">K150</f>
        <v>9</v>
      </c>
      <c r="AJ150">
        <f t="shared" ref="AJ150:AJ158" si="632">L150</f>
        <v>10</v>
      </c>
      <c r="AK150">
        <f t="shared" ref="AK150:AK158" si="633">M150</f>
        <v>11</v>
      </c>
      <c r="AL150">
        <f t="shared" ref="AL150:AL158" si="634">N150</f>
        <v>12</v>
      </c>
      <c r="AM150">
        <f t="shared" ref="AM150:AM158" si="635">O150</f>
        <v>13</v>
      </c>
      <c r="AN150">
        <f t="shared" ref="AN150:AN158" si="636">P150</f>
        <v>14</v>
      </c>
      <c r="AO150">
        <f t="shared" ref="AO150:AO158" si="637">Q150</f>
        <v>15</v>
      </c>
      <c r="AP150">
        <f t="shared" ref="AP150:AP158" si="638">R150</f>
        <v>16</v>
      </c>
      <c r="AQ150">
        <f t="shared" ref="AQ150:AQ158" si="639">S150</f>
        <v>17</v>
      </c>
      <c r="AR150">
        <f t="shared" ref="AR150:AR158" si="640">T150</f>
        <v>18</v>
      </c>
      <c r="AS150">
        <f t="shared" ref="AS150:AS158" si="641">U150</f>
        <v>19</v>
      </c>
      <c r="AT150">
        <f t="shared" ref="AT150:AT158" si="642">V150</f>
        <v>20</v>
      </c>
      <c r="AW150" t="str">
        <f t="shared" ref="AW150:AW158" si="643">Y150</f>
        <v>series</v>
      </c>
      <c r="AY150">
        <f t="shared" ref="AY150:AY158" si="644">AA150</f>
        <v>1</v>
      </c>
      <c r="AZ150">
        <f t="shared" ref="AZ150:AZ158" si="645">AB150</f>
        <v>2</v>
      </c>
      <c r="BA150">
        <f t="shared" ref="BA150:BA158" si="646">AC150</f>
        <v>3</v>
      </c>
      <c r="BB150">
        <f t="shared" ref="BB150:BB158" si="647">AD150</f>
        <v>4</v>
      </c>
      <c r="BC150">
        <f t="shared" ref="BC150:BC158" si="648">AE150</f>
        <v>5</v>
      </c>
      <c r="BD150">
        <f t="shared" ref="BD150:BD158" si="649">AF150</f>
        <v>6</v>
      </c>
      <c r="BE150">
        <f t="shared" ref="BE150:BE158" si="650">AG150</f>
        <v>7</v>
      </c>
      <c r="BF150">
        <f t="shared" ref="BF150:BF158" si="651">AH150</f>
        <v>8</v>
      </c>
      <c r="BG150">
        <f t="shared" ref="BG150:BG158" si="652">AI150</f>
        <v>9</v>
      </c>
      <c r="BH150">
        <f t="shared" ref="BH150:BH158" si="653">AJ150</f>
        <v>10</v>
      </c>
      <c r="BI150">
        <f t="shared" ref="BI150:BI158" si="654">AK150</f>
        <v>11</v>
      </c>
      <c r="BJ150">
        <f t="shared" ref="BJ150:BJ158" si="655">AL150</f>
        <v>12</v>
      </c>
      <c r="BK150">
        <f t="shared" ref="BK150:BK158" si="656">AM150</f>
        <v>13</v>
      </c>
      <c r="BL150">
        <f t="shared" ref="BL150:BL158" si="657">AN150</f>
        <v>14</v>
      </c>
      <c r="BM150">
        <f t="shared" ref="BM150:BM158" si="658">AO150</f>
        <v>15</v>
      </c>
      <c r="BN150">
        <f t="shared" ref="BN150:BN158" si="659">AP150</f>
        <v>16</v>
      </c>
      <c r="BO150">
        <f t="shared" ref="BO150:BO158" si="660">AQ150</f>
        <v>17</v>
      </c>
      <c r="BP150">
        <f t="shared" ref="BP150:BP158" si="661">AR150</f>
        <v>18</v>
      </c>
      <c r="BQ150">
        <f t="shared" ref="BQ150:BQ158" si="662">AS150</f>
        <v>19</v>
      </c>
      <c r="BR150">
        <f t="shared" ref="BR150:BR158" si="663">AT150</f>
        <v>20</v>
      </c>
    </row>
    <row r="151" spans="1:71" x14ac:dyDescent="0.2">
      <c r="A151">
        <v>1</v>
      </c>
      <c r="C151" s="3">
        <f>C129/C140</f>
        <v>2.4189120689110917</v>
      </c>
      <c r="D151" s="3">
        <f t="shared" ref="D151:V151" si="664">D129/D140</f>
        <v>12.17615334119629</v>
      </c>
      <c r="E151" s="22">
        <f t="shared" si="664"/>
        <v>8.4496903755505794</v>
      </c>
      <c r="F151" s="22">
        <f t="shared" si="664"/>
        <v>6.4525767478261189</v>
      </c>
      <c r="G151" s="22">
        <f t="shared" si="664"/>
        <v>5.2154199679845092</v>
      </c>
      <c r="H151" s="22">
        <f t="shared" si="664"/>
        <v>4.3751941557519842</v>
      </c>
      <c r="I151" s="22">
        <f t="shared" si="664"/>
        <v>3.7676762818275313</v>
      </c>
      <c r="J151" s="22">
        <f t="shared" si="664"/>
        <v>3.3080913276670949</v>
      </c>
      <c r="K151" s="22">
        <f t="shared" si="664"/>
        <v>2.9483298639894109</v>
      </c>
      <c r="L151" s="22">
        <f t="shared" si="664"/>
        <v>2.6590827595325899</v>
      </c>
      <c r="M151" s="23">
        <f t="shared" si="664"/>
        <v>0.30268539012783802</v>
      </c>
      <c r="N151" s="24">
        <f t="shared" si="664"/>
        <v>0.27785493056381483</v>
      </c>
      <c r="O151" s="24">
        <f t="shared" si="664"/>
        <v>0.25678769446493671</v>
      </c>
      <c r="P151" s="24">
        <f t="shared" si="664"/>
        <v>0.23868877706654101</v>
      </c>
      <c r="Q151" s="24">
        <f t="shared" si="664"/>
        <v>0.22297234075860464</v>
      </c>
      <c r="R151" s="24">
        <f t="shared" si="664"/>
        <v>0.20919714614189408</v>
      </c>
      <c r="S151" s="24">
        <f t="shared" si="664"/>
        <v>0.19702454555394841</v>
      </c>
      <c r="T151" s="24">
        <f t="shared" si="664"/>
        <v>0.18619031209560191</v>
      </c>
      <c r="U151" s="24">
        <f t="shared" si="664"/>
        <v>0.17648526577952167</v>
      </c>
      <c r="V151" s="24">
        <f t="shared" si="664"/>
        <v>6.709666044547298E-2</v>
      </c>
      <c r="Y151">
        <v>1</v>
      </c>
      <c r="AA151" s="3">
        <f t="shared" si="623"/>
        <v>2.4189120689110917</v>
      </c>
      <c r="AB151" s="3">
        <f t="shared" si="624"/>
        <v>12.17615334119629</v>
      </c>
      <c r="AC151" s="22">
        <f t="shared" si="625"/>
        <v>8.4496903755505794</v>
      </c>
      <c r="AD151" s="22">
        <f t="shared" si="626"/>
        <v>6.4525767478261189</v>
      </c>
      <c r="AE151" s="22">
        <f t="shared" si="627"/>
        <v>5.2154199679845092</v>
      </c>
      <c r="AF151" s="22">
        <f t="shared" si="628"/>
        <v>4.3751941557519842</v>
      </c>
      <c r="AG151" s="22">
        <f t="shared" si="629"/>
        <v>3.7676762818275313</v>
      </c>
      <c r="AH151" s="22">
        <f t="shared" si="630"/>
        <v>3.3080913276670949</v>
      </c>
      <c r="AI151" s="22">
        <f t="shared" si="631"/>
        <v>2.9483298639894109</v>
      </c>
      <c r="AJ151" s="22">
        <f t="shared" si="632"/>
        <v>2.6590827595325899</v>
      </c>
      <c r="AK151" s="22">
        <f t="shared" si="633"/>
        <v>0.30268539012783802</v>
      </c>
      <c r="AL151" s="1">
        <f t="shared" si="634"/>
        <v>0.27785493056381483</v>
      </c>
      <c r="AM151" s="1">
        <f t="shared" si="635"/>
        <v>0.25678769446493671</v>
      </c>
      <c r="AN151" s="1">
        <f t="shared" si="636"/>
        <v>0.23868877706654101</v>
      </c>
      <c r="AO151" s="1">
        <f t="shared" si="637"/>
        <v>0.22297234075860464</v>
      </c>
      <c r="AP151" s="1">
        <f t="shared" si="638"/>
        <v>0.20919714614189408</v>
      </c>
      <c r="AQ151" s="1">
        <f t="shared" si="639"/>
        <v>0.19702454555394841</v>
      </c>
      <c r="AR151" s="1">
        <f t="shared" si="640"/>
        <v>0.18619031209560191</v>
      </c>
      <c r="AS151" s="1">
        <f t="shared" si="641"/>
        <v>0.17648526577952167</v>
      </c>
      <c r="AT151" s="1">
        <f t="shared" si="642"/>
        <v>6.709666044547298E-2</v>
      </c>
      <c r="AW151">
        <f t="shared" si="643"/>
        <v>1</v>
      </c>
      <c r="AY151" s="2">
        <f t="shared" si="644"/>
        <v>2.4189120689110917</v>
      </c>
      <c r="AZ151" s="2">
        <f t="shared" si="645"/>
        <v>12.17615334119629</v>
      </c>
      <c r="BA151" s="32">
        <f t="shared" si="646"/>
        <v>8.4496903755505794</v>
      </c>
      <c r="BB151" s="32">
        <f t="shared" si="647"/>
        <v>6.4525767478261189</v>
      </c>
      <c r="BC151" s="32">
        <f t="shared" si="648"/>
        <v>5.2154199679845092</v>
      </c>
      <c r="BD151" s="32">
        <f t="shared" si="649"/>
        <v>4.3751941557519842</v>
      </c>
      <c r="BE151" s="32">
        <f t="shared" si="650"/>
        <v>3.7676762818275313</v>
      </c>
      <c r="BF151" s="32">
        <f t="shared" si="651"/>
        <v>3.3080913276670949</v>
      </c>
      <c r="BG151">
        <f t="shared" si="652"/>
        <v>2.9483298639894109</v>
      </c>
      <c r="BH151">
        <f t="shared" si="653"/>
        <v>2.6590827595325899</v>
      </c>
      <c r="BI151">
        <f t="shared" si="654"/>
        <v>0.30268539012783802</v>
      </c>
      <c r="BJ151">
        <f t="shared" si="655"/>
        <v>0.27785493056381483</v>
      </c>
      <c r="BK151">
        <f t="shared" si="656"/>
        <v>0.25678769446493671</v>
      </c>
      <c r="BL151">
        <f t="shared" si="657"/>
        <v>0.23868877706654101</v>
      </c>
      <c r="BM151">
        <f t="shared" si="658"/>
        <v>0.22297234075860464</v>
      </c>
      <c r="BN151">
        <f t="shared" si="659"/>
        <v>0.20919714614189408</v>
      </c>
      <c r="BO151">
        <f t="shared" si="660"/>
        <v>0.19702454555394841</v>
      </c>
      <c r="BP151">
        <f t="shared" si="661"/>
        <v>0.18619031209560191</v>
      </c>
      <c r="BQ151">
        <f t="shared" si="662"/>
        <v>0.17648526577952167</v>
      </c>
      <c r="BR151">
        <f t="shared" si="663"/>
        <v>6.709666044547298E-2</v>
      </c>
    </row>
    <row r="152" spans="1:71" x14ac:dyDescent="0.2">
      <c r="A152">
        <v>2</v>
      </c>
      <c r="C152" s="3">
        <f t="shared" ref="C152:V152" si="665">C130/C141</f>
        <v>2.4189120689110917</v>
      </c>
      <c r="D152" s="3">
        <f t="shared" si="665"/>
        <v>10.146794450996913</v>
      </c>
      <c r="E152" s="22">
        <f t="shared" si="665"/>
        <v>7.0414086462921563</v>
      </c>
      <c r="F152" s="22">
        <f t="shared" si="665"/>
        <v>5.3771472898550918</v>
      </c>
      <c r="G152" s="22">
        <f t="shared" si="665"/>
        <v>4.3461833066537565</v>
      </c>
      <c r="H152" s="22">
        <f t="shared" si="665"/>
        <v>3.6459951297933264</v>
      </c>
      <c r="I152" s="22">
        <f t="shared" si="665"/>
        <v>3.1397302348562728</v>
      </c>
      <c r="J152" s="22">
        <f t="shared" si="665"/>
        <v>2.7567427730559131</v>
      </c>
      <c r="K152" s="22">
        <f t="shared" si="665"/>
        <v>2.4569415533245071</v>
      </c>
      <c r="L152" s="22">
        <f t="shared" si="665"/>
        <v>2.2159022996104958</v>
      </c>
      <c r="M152" s="23">
        <f t="shared" si="665"/>
        <v>0.30268539012783796</v>
      </c>
      <c r="N152" s="24">
        <f t="shared" si="665"/>
        <v>0.27785493056381483</v>
      </c>
      <c r="O152" s="24">
        <f t="shared" si="665"/>
        <v>0.25678769446493677</v>
      </c>
      <c r="P152" s="24">
        <f t="shared" si="665"/>
        <v>0.23868877706654104</v>
      </c>
      <c r="Q152" s="24">
        <f t="shared" si="665"/>
        <v>0.22297234075860459</v>
      </c>
      <c r="R152" s="24">
        <f t="shared" si="665"/>
        <v>0.20919714614189405</v>
      </c>
      <c r="S152" s="24">
        <f t="shared" si="665"/>
        <v>0.19702454555394844</v>
      </c>
      <c r="T152" s="24">
        <f t="shared" si="665"/>
        <v>0.18619031209560194</v>
      </c>
      <c r="U152" s="24">
        <f t="shared" si="665"/>
        <v>0.17648526577952162</v>
      </c>
      <c r="V152" s="24">
        <f t="shared" si="665"/>
        <v>6.7096660445472994E-2</v>
      </c>
      <c r="Y152">
        <v>2</v>
      </c>
      <c r="AA152" s="3">
        <f t="shared" si="623"/>
        <v>2.4189120689110917</v>
      </c>
      <c r="AB152" s="3">
        <f t="shared" si="624"/>
        <v>10.146794450996913</v>
      </c>
      <c r="AC152" s="22">
        <f t="shared" si="625"/>
        <v>7.0414086462921563</v>
      </c>
      <c r="AD152" s="22">
        <f t="shared" si="626"/>
        <v>5.3771472898550918</v>
      </c>
      <c r="AE152" s="22">
        <f t="shared" si="627"/>
        <v>4.3461833066537565</v>
      </c>
      <c r="AF152" s="22">
        <f t="shared" si="628"/>
        <v>3.6459951297933264</v>
      </c>
      <c r="AG152" s="22">
        <f t="shared" si="629"/>
        <v>3.1397302348562728</v>
      </c>
      <c r="AH152" s="22">
        <f t="shared" si="630"/>
        <v>2.7567427730559131</v>
      </c>
      <c r="AI152" s="22">
        <f t="shared" si="631"/>
        <v>2.4569415533245071</v>
      </c>
      <c r="AJ152" s="22">
        <f t="shared" si="632"/>
        <v>2.2159022996104958</v>
      </c>
      <c r="AK152" s="22">
        <f t="shared" si="633"/>
        <v>0.30268539012783796</v>
      </c>
      <c r="AL152" s="1">
        <f t="shared" si="634"/>
        <v>0.27785493056381483</v>
      </c>
      <c r="AM152" s="1">
        <f t="shared" si="635"/>
        <v>0.25678769446493677</v>
      </c>
      <c r="AN152" s="1">
        <f t="shared" si="636"/>
        <v>0.23868877706654104</v>
      </c>
      <c r="AO152" s="1">
        <f t="shared" si="637"/>
        <v>0.22297234075860459</v>
      </c>
      <c r="AP152" s="1">
        <f t="shared" si="638"/>
        <v>0.20919714614189405</v>
      </c>
      <c r="AQ152" s="1">
        <f t="shared" si="639"/>
        <v>0.19702454555394844</v>
      </c>
      <c r="AR152" s="1">
        <f t="shared" si="640"/>
        <v>0.18619031209560194</v>
      </c>
      <c r="AS152" s="1">
        <f t="shared" si="641"/>
        <v>0.17648526577952162</v>
      </c>
      <c r="AT152" s="1">
        <f t="shared" si="642"/>
        <v>6.7096660445472994E-2</v>
      </c>
      <c r="AW152">
        <f t="shared" si="643"/>
        <v>2</v>
      </c>
      <c r="AY152" s="2">
        <f t="shared" si="644"/>
        <v>2.4189120689110917</v>
      </c>
      <c r="AZ152" s="2">
        <f t="shared" si="645"/>
        <v>10.146794450996913</v>
      </c>
      <c r="BA152" s="32">
        <f t="shared" si="646"/>
        <v>7.0414086462921563</v>
      </c>
      <c r="BB152" s="32">
        <f t="shared" si="647"/>
        <v>5.3771472898550918</v>
      </c>
      <c r="BC152" s="32">
        <f t="shared" si="648"/>
        <v>4.3461833066537565</v>
      </c>
      <c r="BD152" s="32">
        <f t="shared" si="649"/>
        <v>3.6459951297933264</v>
      </c>
      <c r="BE152" s="32">
        <f t="shared" si="650"/>
        <v>3.1397302348562728</v>
      </c>
      <c r="BF152" s="32">
        <f t="shared" si="651"/>
        <v>2.7567427730559131</v>
      </c>
      <c r="BG152">
        <f t="shared" si="652"/>
        <v>2.4569415533245071</v>
      </c>
      <c r="BH152">
        <f t="shared" si="653"/>
        <v>2.2159022996104958</v>
      </c>
      <c r="BI152">
        <f t="shared" si="654"/>
        <v>0.30268539012783796</v>
      </c>
      <c r="BJ152">
        <f t="shared" si="655"/>
        <v>0.27785493056381483</v>
      </c>
      <c r="BK152">
        <f t="shared" si="656"/>
        <v>0.25678769446493677</v>
      </c>
      <c r="BL152">
        <f t="shared" si="657"/>
        <v>0.23868877706654104</v>
      </c>
      <c r="BM152">
        <f t="shared" si="658"/>
        <v>0.22297234075860459</v>
      </c>
      <c r="BN152">
        <f t="shared" si="659"/>
        <v>0.20919714614189405</v>
      </c>
      <c r="BO152">
        <f t="shared" si="660"/>
        <v>0.19702454555394844</v>
      </c>
      <c r="BP152">
        <f t="shared" si="661"/>
        <v>0.18619031209560194</v>
      </c>
      <c r="BQ152">
        <f t="shared" si="662"/>
        <v>0.17648526577952162</v>
      </c>
      <c r="BR152">
        <f t="shared" si="663"/>
        <v>6.7096660445472994E-2</v>
      </c>
    </row>
    <row r="153" spans="1:71" x14ac:dyDescent="0.2">
      <c r="A153">
        <v>3</v>
      </c>
      <c r="C153" s="3">
        <f t="shared" ref="C153:V153" si="666">C131/C142</f>
        <v>2.4189120689110917</v>
      </c>
      <c r="D153" s="3">
        <f t="shared" si="666"/>
        <v>8.6972523865687865</v>
      </c>
      <c r="E153" s="22">
        <f t="shared" si="666"/>
        <v>6.0354931253932707</v>
      </c>
      <c r="F153" s="22">
        <f t="shared" si="666"/>
        <v>4.6089833913043634</v>
      </c>
      <c r="G153" s="22">
        <f t="shared" si="666"/>
        <v>3.7252999771317907</v>
      </c>
      <c r="H153" s="22">
        <f t="shared" si="666"/>
        <v>3.1251386826799963</v>
      </c>
      <c r="I153" s="22">
        <f t="shared" si="666"/>
        <v>2.6911973441625237</v>
      </c>
      <c r="J153" s="22">
        <f t="shared" si="666"/>
        <v>2.36292237690507</v>
      </c>
      <c r="K153" s="22">
        <f t="shared" si="666"/>
        <v>2.1059499028495807</v>
      </c>
      <c r="L153" s="22">
        <f t="shared" si="666"/>
        <v>1.899344828237566</v>
      </c>
      <c r="M153" s="23">
        <f t="shared" si="666"/>
        <v>0.30268539012783802</v>
      </c>
      <c r="N153" s="24">
        <f t="shared" si="666"/>
        <v>0.27785493056381483</v>
      </c>
      <c r="O153" s="24">
        <f t="shared" si="666"/>
        <v>0.25678769446493671</v>
      </c>
      <c r="P153" s="24">
        <f t="shared" si="666"/>
        <v>0.23868877706654104</v>
      </c>
      <c r="Q153" s="24">
        <f t="shared" si="666"/>
        <v>0.22297234075860461</v>
      </c>
      <c r="R153" s="24">
        <f t="shared" si="666"/>
        <v>0.20919714614189408</v>
      </c>
      <c r="S153" s="24">
        <f t="shared" si="666"/>
        <v>0.19702454555394847</v>
      </c>
      <c r="T153" s="24">
        <f t="shared" si="666"/>
        <v>0.18619031209560191</v>
      </c>
      <c r="U153" s="24">
        <f t="shared" si="666"/>
        <v>0.17648526577952167</v>
      </c>
      <c r="V153" s="24">
        <f t="shared" si="666"/>
        <v>6.709666044547298E-2</v>
      </c>
      <c r="Y153">
        <v>3</v>
      </c>
      <c r="AA153" s="3">
        <f t="shared" si="623"/>
        <v>2.4189120689110917</v>
      </c>
      <c r="AB153" s="3">
        <f t="shared" si="624"/>
        <v>8.6972523865687865</v>
      </c>
      <c r="AC153" s="22">
        <f t="shared" si="625"/>
        <v>6.0354931253932707</v>
      </c>
      <c r="AD153" s="22">
        <f t="shared" si="626"/>
        <v>4.6089833913043634</v>
      </c>
      <c r="AE153" s="22">
        <f t="shared" si="627"/>
        <v>3.7252999771317907</v>
      </c>
      <c r="AF153" s="22">
        <f t="shared" si="628"/>
        <v>3.1251386826799963</v>
      </c>
      <c r="AG153" s="22">
        <f t="shared" si="629"/>
        <v>2.6911973441625237</v>
      </c>
      <c r="AH153" s="22">
        <f t="shared" si="630"/>
        <v>2.36292237690507</v>
      </c>
      <c r="AI153" s="22">
        <f t="shared" si="631"/>
        <v>2.1059499028495807</v>
      </c>
      <c r="AJ153" s="22">
        <f t="shared" si="632"/>
        <v>1.899344828237566</v>
      </c>
      <c r="AK153" s="22">
        <f t="shared" si="633"/>
        <v>0.30268539012783802</v>
      </c>
      <c r="AL153" s="1">
        <f t="shared" si="634"/>
        <v>0.27785493056381483</v>
      </c>
      <c r="AM153" s="1">
        <f t="shared" si="635"/>
        <v>0.25678769446493671</v>
      </c>
      <c r="AN153" s="1">
        <f t="shared" si="636"/>
        <v>0.23868877706654104</v>
      </c>
      <c r="AO153" s="1">
        <f t="shared" si="637"/>
        <v>0.22297234075860461</v>
      </c>
      <c r="AP153" s="1">
        <f t="shared" si="638"/>
        <v>0.20919714614189408</v>
      </c>
      <c r="AQ153" s="1">
        <f t="shared" si="639"/>
        <v>0.19702454555394847</v>
      </c>
      <c r="AR153" s="1">
        <f t="shared" si="640"/>
        <v>0.18619031209560191</v>
      </c>
      <c r="AS153" s="1">
        <f t="shared" si="641"/>
        <v>0.17648526577952167</v>
      </c>
      <c r="AT153" s="1">
        <f t="shared" si="642"/>
        <v>6.709666044547298E-2</v>
      </c>
      <c r="AW153">
        <f t="shared" si="643"/>
        <v>3</v>
      </c>
      <c r="AY153" s="2">
        <f t="shared" si="644"/>
        <v>2.4189120689110917</v>
      </c>
      <c r="AZ153" s="2">
        <f t="shared" si="645"/>
        <v>8.6972523865687865</v>
      </c>
      <c r="BA153" s="32">
        <f t="shared" si="646"/>
        <v>6.0354931253932707</v>
      </c>
      <c r="BB153" s="32">
        <f t="shared" si="647"/>
        <v>4.6089833913043634</v>
      </c>
      <c r="BC153" s="32">
        <f t="shared" si="648"/>
        <v>3.7252999771317907</v>
      </c>
      <c r="BD153" s="32">
        <f t="shared" si="649"/>
        <v>3.1251386826799963</v>
      </c>
      <c r="BE153" s="32">
        <f t="shared" si="650"/>
        <v>2.6911973441625237</v>
      </c>
      <c r="BF153" s="32">
        <f t="shared" si="651"/>
        <v>2.36292237690507</v>
      </c>
      <c r="BG153">
        <f t="shared" si="652"/>
        <v>2.1059499028495807</v>
      </c>
      <c r="BH153">
        <f t="shared" si="653"/>
        <v>1.899344828237566</v>
      </c>
      <c r="BI153">
        <f t="shared" si="654"/>
        <v>0.30268539012783802</v>
      </c>
      <c r="BJ153">
        <f t="shared" si="655"/>
        <v>0.27785493056381483</v>
      </c>
      <c r="BK153">
        <f t="shared" si="656"/>
        <v>0.25678769446493671</v>
      </c>
      <c r="BL153">
        <f t="shared" si="657"/>
        <v>0.23868877706654104</v>
      </c>
      <c r="BM153">
        <f t="shared" si="658"/>
        <v>0.22297234075860461</v>
      </c>
      <c r="BN153">
        <f t="shared" si="659"/>
        <v>0.20919714614189408</v>
      </c>
      <c r="BO153">
        <f t="shared" si="660"/>
        <v>0.19702454555394847</v>
      </c>
      <c r="BP153">
        <f t="shared" si="661"/>
        <v>0.18619031209560191</v>
      </c>
      <c r="BQ153">
        <f t="shared" si="662"/>
        <v>0.17648526577952167</v>
      </c>
      <c r="BR153">
        <f t="shared" si="663"/>
        <v>6.709666044547298E-2</v>
      </c>
    </row>
    <row r="154" spans="1:71" x14ac:dyDescent="0.2">
      <c r="A154">
        <v>4</v>
      </c>
      <c r="C154" s="3">
        <f t="shared" ref="C154:V154" si="667">C132/C143</f>
        <v>2.4189120689110917</v>
      </c>
      <c r="D154" s="3">
        <f t="shared" si="667"/>
        <v>7.6100958382477062</v>
      </c>
      <c r="E154" s="22">
        <f t="shared" si="667"/>
        <v>5.281056484719115</v>
      </c>
      <c r="F154" s="22">
        <f t="shared" si="667"/>
        <v>4.0328604673913233</v>
      </c>
      <c r="G154" s="22">
        <f t="shared" si="667"/>
        <v>3.2596374799903245</v>
      </c>
      <c r="H154" s="22">
        <f t="shared" si="667"/>
        <v>2.734496347344999</v>
      </c>
      <c r="I154" s="22">
        <f t="shared" si="667"/>
        <v>2.3547976761422111</v>
      </c>
      <c r="J154" s="22">
        <f t="shared" si="667"/>
        <v>2.0675570797919396</v>
      </c>
      <c r="K154" s="22">
        <f t="shared" si="667"/>
        <v>1.8427061649933845</v>
      </c>
      <c r="L154" s="22">
        <f t="shared" si="667"/>
        <v>1.6619267247078731</v>
      </c>
      <c r="M154" s="23">
        <f t="shared" si="667"/>
        <v>0.30268539012783802</v>
      </c>
      <c r="N154" s="24">
        <f t="shared" si="667"/>
        <v>0.27785493056381483</v>
      </c>
      <c r="O154" s="24">
        <f t="shared" si="667"/>
        <v>0.25678769446493677</v>
      </c>
      <c r="P154" s="24">
        <f t="shared" si="667"/>
        <v>0.23868877706654104</v>
      </c>
      <c r="Q154" s="24">
        <f t="shared" si="667"/>
        <v>0.22297234075860459</v>
      </c>
      <c r="R154" s="24">
        <f t="shared" si="667"/>
        <v>0.20919714614189405</v>
      </c>
      <c r="S154" s="24">
        <f t="shared" si="667"/>
        <v>0.19702454555394844</v>
      </c>
      <c r="T154" s="24">
        <f t="shared" si="667"/>
        <v>0.18619031209560191</v>
      </c>
      <c r="U154" s="24">
        <f t="shared" si="667"/>
        <v>0.17648526577952167</v>
      </c>
      <c r="V154" s="24">
        <f t="shared" si="667"/>
        <v>6.7096660445472994E-2</v>
      </c>
      <c r="Y154">
        <v>4</v>
      </c>
      <c r="AA154" s="3">
        <f t="shared" si="623"/>
        <v>2.4189120689110917</v>
      </c>
      <c r="AB154" s="3">
        <f t="shared" si="624"/>
        <v>7.6100958382477062</v>
      </c>
      <c r="AC154" s="22">
        <f t="shared" si="625"/>
        <v>5.281056484719115</v>
      </c>
      <c r="AD154" s="22">
        <f t="shared" si="626"/>
        <v>4.0328604673913233</v>
      </c>
      <c r="AE154" s="22">
        <f t="shared" si="627"/>
        <v>3.2596374799903245</v>
      </c>
      <c r="AF154" s="22">
        <f t="shared" si="628"/>
        <v>2.734496347344999</v>
      </c>
      <c r="AG154" s="22">
        <f t="shared" si="629"/>
        <v>2.3547976761422111</v>
      </c>
      <c r="AH154" s="22">
        <f t="shared" si="630"/>
        <v>2.0675570797919396</v>
      </c>
      <c r="AI154" s="22">
        <f t="shared" si="631"/>
        <v>1.8427061649933845</v>
      </c>
      <c r="AJ154" s="22">
        <f t="shared" si="632"/>
        <v>1.6619267247078731</v>
      </c>
      <c r="AK154" s="22">
        <f t="shared" si="633"/>
        <v>0.30268539012783802</v>
      </c>
      <c r="AL154" s="1">
        <f t="shared" si="634"/>
        <v>0.27785493056381483</v>
      </c>
      <c r="AM154" s="1">
        <f t="shared" si="635"/>
        <v>0.25678769446493677</v>
      </c>
      <c r="AN154" s="1">
        <f t="shared" si="636"/>
        <v>0.23868877706654104</v>
      </c>
      <c r="AO154" s="1">
        <f t="shared" si="637"/>
        <v>0.22297234075860459</v>
      </c>
      <c r="AP154" s="1">
        <f t="shared" si="638"/>
        <v>0.20919714614189405</v>
      </c>
      <c r="AQ154" s="1">
        <f t="shared" si="639"/>
        <v>0.19702454555394844</v>
      </c>
      <c r="AR154" s="1">
        <f t="shared" si="640"/>
        <v>0.18619031209560191</v>
      </c>
      <c r="AS154" s="1">
        <f t="shared" si="641"/>
        <v>0.17648526577952167</v>
      </c>
      <c r="AT154" s="1">
        <f t="shared" si="642"/>
        <v>6.7096660445472994E-2</v>
      </c>
      <c r="AW154">
        <f t="shared" si="643"/>
        <v>4</v>
      </c>
      <c r="AY154" s="2">
        <f t="shared" si="644"/>
        <v>2.4189120689110917</v>
      </c>
      <c r="AZ154" s="2">
        <f t="shared" si="645"/>
        <v>7.6100958382477062</v>
      </c>
      <c r="BA154" s="32">
        <f t="shared" si="646"/>
        <v>5.281056484719115</v>
      </c>
      <c r="BB154" s="32">
        <f t="shared" si="647"/>
        <v>4.0328604673913233</v>
      </c>
      <c r="BC154" s="32">
        <f t="shared" si="648"/>
        <v>3.2596374799903245</v>
      </c>
      <c r="BD154" s="32">
        <f t="shared" si="649"/>
        <v>2.734496347344999</v>
      </c>
      <c r="BE154" s="32">
        <f t="shared" si="650"/>
        <v>2.3547976761422111</v>
      </c>
      <c r="BF154" s="32">
        <f t="shared" si="651"/>
        <v>2.0675570797919396</v>
      </c>
      <c r="BG154">
        <f t="shared" si="652"/>
        <v>1.8427061649933845</v>
      </c>
      <c r="BH154">
        <f t="shared" si="653"/>
        <v>1.6619267247078731</v>
      </c>
      <c r="BI154">
        <f t="shared" si="654"/>
        <v>0.30268539012783802</v>
      </c>
      <c r="BJ154">
        <f t="shared" si="655"/>
        <v>0.27785493056381483</v>
      </c>
      <c r="BK154">
        <f t="shared" si="656"/>
        <v>0.25678769446493677</v>
      </c>
      <c r="BL154">
        <f t="shared" si="657"/>
        <v>0.23868877706654104</v>
      </c>
      <c r="BM154">
        <f t="shared" si="658"/>
        <v>0.22297234075860459</v>
      </c>
      <c r="BN154">
        <f t="shared" si="659"/>
        <v>0.20919714614189405</v>
      </c>
      <c r="BO154">
        <f t="shared" si="660"/>
        <v>0.19702454555394844</v>
      </c>
      <c r="BP154">
        <f t="shared" si="661"/>
        <v>0.18619031209560191</v>
      </c>
      <c r="BQ154">
        <f t="shared" si="662"/>
        <v>0.17648526577952167</v>
      </c>
      <c r="BR154">
        <f t="shared" si="663"/>
        <v>6.7096660445472994E-2</v>
      </c>
    </row>
    <row r="155" spans="1:71" x14ac:dyDescent="0.2">
      <c r="A155">
        <v>5</v>
      </c>
      <c r="C155" s="3">
        <f t="shared" ref="C155:V155" si="668">C133/C144</f>
        <v>2.4189120689110917</v>
      </c>
      <c r="D155" s="3">
        <f t="shared" si="668"/>
        <v>6.7645296339979479</v>
      </c>
      <c r="E155" s="22">
        <f t="shared" si="668"/>
        <v>4.6942724308614414</v>
      </c>
      <c r="F155" s="22">
        <f t="shared" si="668"/>
        <v>3.5847648599034025</v>
      </c>
      <c r="G155" s="22">
        <f t="shared" si="668"/>
        <v>2.8974555377691753</v>
      </c>
      <c r="H155" s="22">
        <f t="shared" si="668"/>
        <v>2.4306634198622192</v>
      </c>
      <c r="I155" s="22">
        <f t="shared" si="668"/>
        <v>2.0931534899041857</v>
      </c>
      <c r="J155" s="22">
        <f t="shared" si="668"/>
        <v>1.8378285153706113</v>
      </c>
      <c r="K155" s="22">
        <f t="shared" si="668"/>
        <v>1.6379610355496756</v>
      </c>
      <c r="L155" s="22">
        <f t="shared" si="668"/>
        <v>1.4772681997403319</v>
      </c>
      <c r="M155" s="23">
        <f t="shared" si="668"/>
        <v>0.30268539012783802</v>
      </c>
      <c r="N155" s="24">
        <f t="shared" si="668"/>
        <v>0.27785493056381483</v>
      </c>
      <c r="O155" s="24">
        <f t="shared" si="668"/>
        <v>0.25678769446493677</v>
      </c>
      <c r="P155" s="24">
        <f t="shared" si="668"/>
        <v>0.23868877706654107</v>
      </c>
      <c r="Q155" s="24">
        <f t="shared" si="668"/>
        <v>0.22297234075860464</v>
      </c>
      <c r="R155" s="24">
        <f t="shared" si="668"/>
        <v>0.20919714614189408</v>
      </c>
      <c r="S155" s="24">
        <f t="shared" si="668"/>
        <v>0.19702454555394847</v>
      </c>
      <c r="T155" s="24">
        <f t="shared" si="668"/>
        <v>0.18619031209560194</v>
      </c>
      <c r="U155" s="24">
        <f t="shared" si="668"/>
        <v>0.17648526577952167</v>
      </c>
      <c r="V155" s="24">
        <f t="shared" si="668"/>
        <v>6.709666044547298E-2</v>
      </c>
      <c r="Y155">
        <v>5</v>
      </c>
      <c r="AA155" s="3">
        <f t="shared" si="623"/>
        <v>2.4189120689110917</v>
      </c>
      <c r="AB155" s="3">
        <f t="shared" si="624"/>
        <v>6.7645296339979479</v>
      </c>
      <c r="AC155" s="22">
        <f t="shared" si="625"/>
        <v>4.6942724308614414</v>
      </c>
      <c r="AD155" s="22">
        <f t="shared" si="626"/>
        <v>3.5847648599034025</v>
      </c>
      <c r="AE155" s="22">
        <f t="shared" si="627"/>
        <v>2.8974555377691753</v>
      </c>
      <c r="AF155" s="22">
        <f t="shared" si="628"/>
        <v>2.4306634198622192</v>
      </c>
      <c r="AG155" s="22">
        <f t="shared" si="629"/>
        <v>2.0931534899041857</v>
      </c>
      <c r="AH155" s="22">
        <f t="shared" si="630"/>
        <v>1.8378285153706113</v>
      </c>
      <c r="AI155" s="22">
        <f t="shared" si="631"/>
        <v>1.6379610355496756</v>
      </c>
      <c r="AJ155" s="22">
        <f t="shared" si="632"/>
        <v>1.4772681997403319</v>
      </c>
      <c r="AK155" s="22">
        <f t="shared" si="633"/>
        <v>0.30268539012783802</v>
      </c>
      <c r="AL155" s="1">
        <f t="shared" si="634"/>
        <v>0.27785493056381483</v>
      </c>
      <c r="AM155" s="1">
        <f t="shared" si="635"/>
        <v>0.25678769446493677</v>
      </c>
      <c r="AN155" s="1">
        <f t="shared" si="636"/>
        <v>0.23868877706654107</v>
      </c>
      <c r="AO155" s="1">
        <f t="shared" si="637"/>
        <v>0.22297234075860464</v>
      </c>
      <c r="AP155" s="1">
        <f t="shared" si="638"/>
        <v>0.20919714614189408</v>
      </c>
      <c r="AQ155" s="1">
        <f t="shared" si="639"/>
        <v>0.19702454555394847</v>
      </c>
      <c r="AR155" s="1">
        <f t="shared" si="640"/>
        <v>0.18619031209560194</v>
      </c>
      <c r="AS155" s="1">
        <f t="shared" si="641"/>
        <v>0.17648526577952167</v>
      </c>
      <c r="AT155" s="1">
        <f t="shared" si="642"/>
        <v>6.709666044547298E-2</v>
      </c>
      <c r="AW155">
        <f t="shared" si="643"/>
        <v>5</v>
      </c>
      <c r="AY155" s="2">
        <f t="shared" si="644"/>
        <v>2.4189120689110917</v>
      </c>
      <c r="AZ155" s="2">
        <f t="shared" si="645"/>
        <v>6.7645296339979479</v>
      </c>
      <c r="BA155" s="32">
        <f t="shared" si="646"/>
        <v>4.6942724308614414</v>
      </c>
      <c r="BB155" s="32">
        <f t="shared" si="647"/>
        <v>3.5847648599034025</v>
      </c>
      <c r="BC155" s="32">
        <f t="shared" si="648"/>
        <v>2.8974555377691753</v>
      </c>
      <c r="BD155" s="32">
        <f t="shared" si="649"/>
        <v>2.4306634198622192</v>
      </c>
      <c r="BE155" s="32">
        <f t="shared" si="650"/>
        <v>2.0931534899041857</v>
      </c>
      <c r="BF155" s="32">
        <f t="shared" si="651"/>
        <v>1.8378285153706113</v>
      </c>
      <c r="BG155">
        <f t="shared" si="652"/>
        <v>1.6379610355496756</v>
      </c>
      <c r="BH155">
        <f t="shared" si="653"/>
        <v>1.4772681997403319</v>
      </c>
      <c r="BI155">
        <f t="shared" si="654"/>
        <v>0.30268539012783802</v>
      </c>
      <c r="BJ155">
        <f t="shared" si="655"/>
        <v>0.27785493056381483</v>
      </c>
      <c r="BK155">
        <f t="shared" si="656"/>
        <v>0.25678769446493677</v>
      </c>
      <c r="BL155">
        <f t="shared" si="657"/>
        <v>0.23868877706654107</v>
      </c>
      <c r="BM155">
        <f t="shared" si="658"/>
        <v>0.22297234075860464</v>
      </c>
      <c r="BN155">
        <f t="shared" si="659"/>
        <v>0.20919714614189408</v>
      </c>
      <c r="BO155">
        <f t="shared" si="660"/>
        <v>0.19702454555394847</v>
      </c>
      <c r="BP155">
        <f t="shared" si="661"/>
        <v>0.18619031209560194</v>
      </c>
      <c r="BQ155">
        <f t="shared" si="662"/>
        <v>0.17648526577952167</v>
      </c>
      <c r="BR155">
        <f t="shared" si="663"/>
        <v>6.709666044547298E-2</v>
      </c>
    </row>
    <row r="156" spans="1:71" x14ac:dyDescent="0.2">
      <c r="A156">
        <v>6</v>
      </c>
      <c r="C156" s="3">
        <f t="shared" ref="C156:V156" si="669">C134/C145</f>
        <v>2.4189120689110917</v>
      </c>
      <c r="D156" s="3">
        <f t="shared" si="669"/>
        <v>6.0880766705981548</v>
      </c>
      <c r="E156" s="22">
        <f t="shared" si="669"/>
        <v>4.2248451877752897</v>
      </c>
      <c r="F156" s="22">
        <f t="shared" si="669"/>
        <v>3.2262883739130626</v>
      </c>
      <c r="G156" s="22">
        <f t="shared" si="669"/>
        <v>2.6077099839922582</v>
      </c>
      <c r="H156" s="22">
        <f t="shared" si="669"/>
        <v>2.1875970778759988</v>
      </c>
      <c r="I156" s="22">
        <f t="shared" si="669"/>
        <v>1.8838381409137668</v>
      </c>
      <c r="J156" s="22">
        <f t="shared" si="669"/>
        <v>1.6540456638335488</v>
      </c>
      <c r="K156" s="22">
        <f t="shared" si="669"/>
        <v>1.4741649319947085</v>
      </c>
      <c r="L156" s="22">
        <f t="shared" si="669"/>
        <v>1.3295413797662967</v>
      </c>
      <c r="M156" s="23">
        <f t="shared" si="669"/>
        <v>0.30268539012783796</v>
      </c>
      <c r="N156" s="24">
        <f t="shared" si="669"/>
        <v>0.27785493056381483</v>
      </c>
      <c r="O156" s="24">
        <f t="shared" si="669"/>
        <v>0.25678769446493671</v>
      </c>
      <c r="P156" s="24">
        <f t="shared" si="669"/>
        <v>0.23868877706654101</v>
      </c>
      <c r="Q156" s="24">
        <f t="shared" si="669"/>
        <v>0.22297234075860461</v>
      </c>
      <c r="R156" s="24">
        <f t="shared" si="669"/>
        <v>0.20919714614189405</v>
      </c>
      <c r="S156" s="24">
        <f t="shared" si="669"/>
        <v>0.19702454555394844</v>
      </c>
      <c r="T156" s="24">
        <f t="shared" si="669"/>
        <v>0.18619031209560188</v>
      </c>
      <c r="U156" s="24">
        <f t="shared" si="669"/>
        <v>0.17648526577952164</v>
      </c>
      <c r="V156" s="24">
        <f t="shared" si="669"/>
        <v>6.709666044547298E-2</v>
      </c>
      <c r="Y156">
        <v>6</v>
      </c>
      <c r="AA156" s="3">
        <f t="shared" si="623"/>
        <v>2.4189120689110917</v>
      </c>
      <c r="AB156" s="3">
        <f t="shared" si="624"/>
        <v>6.0880766705981548</v>
      </c>
      <c r="AC156" s="22">
        <f t="shared" si="625"/>
        <v>4.2248451877752897</v>
      </c>
      <c r="AD156" s="22">
        <f t="shared" si="626"/>
        <v>3.2262883739130626</v>
      </c>
      <c r="AE156" s="22">
        <f t="shared" si="627"/>
        <v>2.6077099839922582</v>
      </c>
      <c r="AF156" s="22">
        <f t="shared" si="628"/>
        <v>2.1875970778759988</v>
      </c>
      <c r="AG156" s="22">
        <f t="shared" si="629"/>
        <v>1.8838381409137668</v>
      </c>
      <c r="AH156" s="22">
        <f t="shared" si="630"/>
        <v>1.6540456638335488</v>
      </c>
      <c r="AI156" s="22">
        <f t="shared" si="631"/>
        <v>1.4741649319947085</v>
      </c>
      <c r="AJ156" s="22">
        <f t="shared" si="632"/>
        <v>1.3295413797662967</v>
      </c>
      <c r="AK156" s="22">
        <f t="shared" si="633"/>
        <v>0.30268539012783796</v>
      </c>
      <c r="AL156" s="1">
        <f t="shared" si="634"/>
        <v>0.27785493056381483</v>
      </c>
      <c r="AM156" s="1">
        <f t="shared" si="635"/>
        <v>0.25678769446493671</v>
      </c>
      <c r="AN156" s="1">
        <f t="shared" si="636"/>
        <v>0.23868877706654101</v>
      </c>
      <c r="AO156" s="1">
        <f t="shared" si="637"/>
        <v>0.22297234075860461</v>
      </c>
      <c r="AP156" s="1">
        <f t="shared" si="638"/>
        <v>0.20919714614189405</v>
      </c>
      <c r="AQ156" s="1">
        <f t="shared" si="639"/>
        <v>0.19702454555394844</v>
      </c>
      <c r="AR156" s="1">
        <f t="shared" si="640"/>
        <v>0.18619031209560188</v>
      </c>
      <c r="AS156" s="1">
        <f t="shared" si="641"/>
        <v>0.17648526577952164</v>
      </c>
      <c r="AT156" s="1">
        <f t="shared" si="642"/>
        <v>6.709666044547298E-2</v>
      </c>
      <c r="AW156">
        <f t="shared" si="643"/>
        <v>6</v>
      </c>
      <c r="AY156" s="2">
        <f t="shared" si="644"/>
        <v>2.4189120689110917</v>
      </c>
      <c r="AZ156" s="2">
        <f t="shared" si="645"/>
        <v>6.0880766705981548</v>
      </c>
      <c r="BA156" s="32">
        <f t="shared" si="646"/>
        <v>4.2248451877752897</v>
      </c>
      <c r="BB156" s="32">
        <f t="shared" si="647"/>
        <v>3.2262883739130626</v>
      </c>
      <c r="BC156" s="32">
        <f t="shared" si="648"/>
        <v>2.6077099839922582</v>
      </c>
      <c r="BD156" s="32">
        <f t="shared" si="649"/>
        <v>2.1875970778759988</v>
      </c>
      <c r="BE156" s="32">
        <f t="shared" si="650"/>
        <v>1.8838381409137668</v>
      </c>
      <c r="BF156" s="32">
        <f t="shared" si="651"/>
        <v>1.6540456638335488</v>
      </c>
      <c r="BG156">
        <f t="shared" si="652"/>
        <v>1.4741649319947085</v>
      </c>
      <c r="BH156">
        <f t="shared" si="653"/>
        <v>1.3295413797662967</v>
      </c>
      <c r="BI156">
        <f t="shared" si="654"/>
        <v>0.30268539012783796</v>
      </c>
      <c r="BJ156">
        <f t="shared" si="655"/>
        <v>0.27785493056381483</v>
      </c>
      <c r="BK156">
        <f t="shared" si="656"/>
        <v>0.25678769446493671</v>
      </c>
      <c r="BL156">
        <f t="shared" si="657"/>
        <v>0.23868877706654101</v>
      </c>
      <c r="BM156">
        <f t="shared" si="658"/>
        <v>0.22297234075860461</v>
      </c>
      <c r="BN156">
        <f t="shared" si="659"/>
        <v>0.20919714614189405</v>
      </c>
      <c r="BO156">
        <f t="shared" si="660"/>
        <v>0.19702454555394844</v>
      </c>
      <c r="BP156">
        <f t="shared" si="661"/>
        <v>0.18619031209560188</v>
      </c>
      <c r="BQ156">
        <f t="shared" si="662"/>
        <v>0.17648526577952164</v>
      </c>
      <c r="BR156">
        <f t="shared" si="663"/>
        <v>6.709666044547298E-2</v>
      </c>
    </row>
    <row r="157" spans="1:71" x14ac:dyDescent="0.2">
      <c r="A157">
        <v>7</v>
      </c>
      <c r="C157" s="3">
        <f t="shared" ref="C157:V157" si="670">C135/C146</f>
        <v>2.4189120689110917</v>
      </c>
      <c r="D157" s="3">
        <f t="shared" si="670"/>
        <v>5.5346151550892326</v>
      </c>
      <c r="E157" s="22">
        <f t="shared" si="670"/>
        <v>3.840768352522995</v>
      </c>
      <c r="F157" s="22">
        <f t="shared" si="670"/>
        <v>2.9329894308300561</v>
      </c>
      <c r="G157" s="22">
        <f t="shared" si="670"/>
        <v>2.3706454399929626</v>
      </c>
      <c r="H157" s="22">
        <f t="shared" si="670"/>
        <v>1.988724616250908</v>
      </c>
      <c r="I157" s="22">
        <f t="shared" si="670"/>
        <v>1.7125801281034232</v>
      </c>
      <c r="J157" s="22">
        <f t="shared" si="670"/>
        <v>1.5036778762123186</v>
      </c>
      <c r="K157" s="22">
        <f t="shared" si="670"/>
        <v>1.3401499381770057</v>
      </c>
      <c r="L157" s="22">
        <f t="shared" si="670"/>
        <v>1.2086739816057248</v>
      </c>
      <c r="M157" s="23">
        <f t="shared" si="670"/>
        <v>0.30268539012783796</v>
      </c>
      <c r="N157" s="24">
        <f t="shared" si="670"/>
        <v>0.27785493056381483</v>
      </c>
      <c r="O157" s="24">
        <f t="shared" si="670"/>
        <v>0.25678769446493677</v>
      </c>
      <c r="P157" s="24">
        <f t="shared" si="670"/>
        <v>0.23868877706654101</v>
      </c>
      <c r="Q157" s="24">
        <f t="shared" si="670"/>
        <v>0.22297234075860461</v>
      </c>
      <c r="R157" s="24">
        <f t="shared" si="670"/>
        <v>0.20919714614189408</v>
      </c>
      <c r="S157" s="24">
        <f t="shared" si="670"/>
        <v>0.19702454555394844</v>
      </c>
      <c r="T157" s="24">
        <f t="shared" si="670"/>
        <v>0.18619031209560191</v>
      </c>
      <c r="U157" s="24">
        <f t="shared" si="670"/>
        <v>0.17648526577952164</v>
      </c>
      <c r="V157" s="24">
        <f t="shared" si="670"/>
        <v>6.7096660445472994E-2</v>
      </c>
      <c r="Y157">
        <v>7</v>
      </c>
      <c r="AA157" s="3">
        <f t="shared" si="623"/>
        <v>2.4189120689110917</v>
      </c>
      <c r="AB157" s="3">
        <f t="shared" si="624"/>
        <v>5.5346151550892326</v>
      </c>
      <c r="AC157" s="22">
        <f t="shared" si="625"/>
        <v>3.840768352522995</v>
      </c>
      <c r="AD157" s="22">
        <f t="shared" si="626"/>
        <v>2.9329894308300561</v>
      </c>
      <c r="AE157" s="22">
        <f t="shared" si="627"/>
        <v>2.3706454399929626</v>
      </c>
      <c r="AF157" s="22">
        <f t="shared" si="628"/>
        <v>1.988724616250908</v>
      </c>
      <c r="AG157" s="22">
        <f t="shared" si="629"/>
        <v>1.7125801281034232</v>
      </c>
      <c r="AH157" s="22">
        <f t="shared" si="630"/>
        <v>1.5036778762123186</v>
      </c>
      <c r="AI157" s="22">
        <f t="shared" si="631"/>
        <v>1.3401499381770057</v>
      </c>
      <c r="AJ157" s="22">
        <f t="shared" si="632"/>
        <v>1.2086739816057248</v>
      </c>
      <c r="AK157" s="22">
        <f t="shared" si="633"/>
        <v>0.30268539012783796</v>
      </c>
      <c r="AL157" s="1">
        <f t="shared" si="634"/>
        <v>0.27785493056381483</v>
      </c>
      <c r="AM157" s="1">
        <f t="shared" si="635"/>
        <v>0.25678769446493677</v>
      </c>
      <c r="AN157" s="1">
        <f t="shared" si="636"/>
        <v>0.23868877706654101</v>
      </c>
      <c r="AO157" s="1">
        <f t="shared" si="637"/>
        <v>0.22297234075860461</v>
      </c>
      <c r="AP157" s="1">
        <f t="shared" si="638"/>
        <v>0.20919714614189408</v>
      </c>
      <c r="AQ157" s="1">
        <f t="shared" si="639"/>
        <v>0.19702454555394844</v>
      </c>
      <c r="AR157" s="1">
        <f t="shared" si="640"/>
        <v>0.18619031209560191</v>
      </c>
      <c r="AS157" s="1">
        <f t="shared" si="641"/>
        <v>0.17648526577952164</v>
      </c>
      <c r="AT157" s="1">
        <f t="shared" si="642"/>
        <v>6.7096660445472994E-2</v>
      </c>
      <c r="AW157">
        <f t="shared" si="643"/>
        <v>7</v>
      </c>
      <c r="AY157" s="2">
        <f t="shared" si="644"/>
        <v>2.4189120689110917</v>
      </c>
      <c r="AZ157" s="2">
        <f t="shared" si="645"/>
        <v>5.5346151550892326</v>
      </c>
      <c r="BA157" s="32">
        <f t="shared" si="646"/>
        <v>3.840768352522995</v>
      </c>
      <c r="BB157" s="32">
        <f t="shared" si="647"/>
        <v>2.9329894308300561</v>
      </c>
      <c r="BC157" s="32">
        <f t="shared" si="648"/>
        <v>2.3706454399929626</v>
      </c>
      <c r="BD157" s="32">
        <f t="shared" si="649"/>
        <v>1.988724616250908</v>
      </c>
      <c r="BE157" s="32">
        <f t="shared" si="650"/>
        <v>1.7125801281034232</v>
      </c>
      <c r="BF157" s="32">
        <f t="shared" si="651"/>
        <v>1.5036778762123186</v>
      </c>
      <c r="BG157">
        <f t="shared" si="652"/>
        <v>1.3401499381770057</v>
      </c>
      <c r="BH157">
        <f t="shared" si="653"/>
        <v>1.2086739816057248</v>
      </c>
      <c r="BI157">
        <f t="shared" si="654"/>
        <v>0.30268539012783796</v>
      </c>
      <c r="BJ157">
        <f t="shared" si="655"/>
        <v>0.27785493056381483</v>
      </c>
      <c r="BK157">
        <f t="shared" si="656"/>
        <v>0.25678769446493677</v>
      </c>
      <c r="BL157">
        <f t="shared" si="657"/>
        <v>0.23868877706654101</v>
      </c>
      <c r="BM157">
        <f t="shared" si="658"/>
        <v>0.22297234075860461</v>
      </c>
      <c r="BN157">
        <f t="shared" si="659"/>
        <v>0.20919714614189408</v>
      </c>
      <c r="BO157">
        <f t="shared" si="660"/>
        <v>0.19702454555394844</v>
      </c>
      <c r="BP157">
        <f t="shared" si="661"/>
        <v>0.18619031209560191</v>
      </c>
      <c r="BQ157">
        <f t="shared" si="662"/>
        <v>0.17648526577952164</v>
      </c>
      <c r="BR157">
        <f t="shared" si="663"/>
        <v>6.7096660445472994E-2</v>
      </c>
    </row>
    <row r="158" spans="1:71" x14ac:dyDescent="0.2">
      <c r="A158">
        <v>8</v>
      </c>
      <c r="C158" s="3">
        <f t="shared" ref="C158:V158" si="671">C136/C147</f>
        <v>2.4189120689110917</v>
      </c>
      <c r="D158" s="3">
        <f t="shared" si="671"/>
        <v>5.0733972254984634</v>
      </c>
      <c r="E158" s="22">
        <f t="shared" si="671"/>
        <v>3.5207043231460791</v>
      </c>
      <c r="F158" s="22">
        <f t="shared" si="671"/>
        <v>2.6885736449275517</v>
      </c>
      <c r="G158" s="22">
        <f t="shared" si="671"/>
        <v>2.1730916533268823</v>
      </c>
      <c r="H158" s="22">
        <f t="shared" si="671"/>
        <v>1.8229975648966641</v>
      </c>
      <c r="I158" s="22">
        <f t="shared" si="671"/>
        <v>1.5698651174281388</v>
      </c>
      <c r="J158" s="22">
        <f t="shared" si="671"/>
        <v>1.378371386527957</v>
      </c>
      <c r="K158" s="22">
        <f t="shared" si="671"/>
        <v>1.2284707766622558</v>
      </c>
      <c r="L158" s="22">
        <f t="shared" si="671"/>
        <v>1.1079511498052474</v>
      </c>
      <c r="M158" s="23">
        <f t="shared" si="671"/>
        <v>0.30268539012783796</v>
      </c>
      <c r="N158" s="24">
        <f t="shared" si="671"/>
        <v>0.27785493056381477</v>
      </c>
      <c r="O158" s="24">
        <f t="shared" si="671"/>
        <v>0.25678769446493671</v>
      </c>
      <c r="P158" s="24">
        <f t="shared" si="671"/>
        <v>0.23868877706654101</v>
      </c>
      <c r="Q158" s="24">
        <f t="shared" si="671"/>
        <v>0.22297234075860461</v>
      </c>
      <c r="R158" s="24">
        <f t="shared" si="671"/>
        <v>0.20919714614189408</v>
      </c>
      <c r="S158" s="24">
        <f t="shared" si="671"/>
        <v>0.19702454555394847</v>
      </c>
      <c r="T158" s="24">
        <f t="shared" si="671"/>
        <v>0.18619031209560191</v>
      </c>
      <c r="U158" s="24">
        <f t="shared" si="671"/>
        <v>0.17648526577952164</v>
      </c>
      <c r="V158" s="24">
        <f t="shared" si="671"/>
        <v>6.709666044547298E-2</v>
      </c>
      <c r="Y158">
        <v>8</v>
      </c>
      <c r="AA158" s="3">
        <f t="shared" si="623"/>
        <v>2.4189120689110917</v>
      </c>
      <c r="AB158" s="3">
        <f t="shared" si="624"/>
        <v>5.0733972254984634</v>
      </c>
      <c r="AC158" s="22">
        <f t="shared" si="625"/>
        <v>3.5207043231460791</v>
      </c>
      <c r="AD158" s="22">
        <f t="shared" si="626"/>
        <v>2.6885736449275517</v>
      </c>
      <c r="AE158" s="22">
        <f t="shared" si="627"/>
        <v>2.1730916533268823</v>
      </c>
      <c r="AF158" s="22">
        <f t="shared" si="628"/>
        <v>1.8229975648966641</v>
      </c>
      <c r="AG158" s="22">
        <f t="shared" si="629"/>
        <v>1.5698651174281388</v>
      </c>
      <c r="AH158" s="22">
        <f t="shared" si="630"/>
        <v>1.378371386527957</v>
      </c>
      <c r="AI158" s="22">
        <f t="shared" si="631"/>
        <v>1.2284707766622558</v>
      </c>
      <c r="AJ158" s="22">
        <f t="shared" si="632"/>
        <v>1.1079511498052474</v>
      </c>
      <c r="AK158" s="22">
        <f t="shared" si="633"/>
        <v>0.30268539012783796</v>
      </c>
      <c r="AL158" s="1">
        <f t="shared" si="634"/>
        <v>0.27785493056381477</v>
      </c>
      <c r="AM158" s="1">
        <f t="shared" si="635"/>
        <v>0.25678769446493671</v>
      </c>
      <c r="AN158" s="1">
        <f t="shared" si="636"/>
        <v>0.23868877706654101</v>
      </c>
      <c r="AO158" s="1">
        <f t="shared" si="637"/>
        <v>0.22297234075860461</v>
      </c>
      <c r="AP158" s="1">
        <f t="shared" si="638"/>
        <v>0.20919714614189408</v>
      </c>
      <c r="AQ158" s="1">
        <f t="shared" si="639"/>
        <v>0.19702454555394847</v>
      </c>
      <c r="AR158" s="1">
        <f t="shared" si="640"/>
        <v>0.18619031209560191</v>
      </c>
      <c r="AS158" s="1">
        <f t="shared" si="641"/>
        <v>0.17648526577952164</v>
      </c>
      <c r="AT158" s="1">
        <f t="shared" si="642"/>
        <v>6.709666044547298E-2</v>
      </c>
      <c r="AW158">
        <f t="shared" si="643"/>
        <v>8</v>
      </c>
      <c r="AY158" s="2">
        <f t="shared" si="644"/>
        <v>2.4189120689110917</v>
      </c>
      <c r="AZ158" s="2">
        <f t="shared" si="645"/>
        <v>5.0733972254984634</v>
      </c>
      <c r="BA158" s="32">
        <f t="shared" si="646"/>
        <v>3.5207043231460791</v>
      </c>
      <c r="BB158" s="32">
        <f t="shared" si="647"/>
        <v>2.6885736449275517</v>
      </c>
      <c r="BC158" s="32">
        <f t="shared" si="648"/>
        <v>2.1730916533268823</v>
      </c>
      <c r="BD158" s="32">
        <f t="shared" si="649"/>
        <v>1.8229975648966641</v>
      </c>
      <c r="BE158" s="32">
        <f t="shared" si="650"/>
        <v>1.5698651174281388</v>
      </c>
      <c r="BF158" s="32">
        <f t="shared" si="651"/>
        <v>1.378371386527957</v>
      </c>
      <c r="BG158">
        <f t="shared" si="652"/>
        <v>1.2284707766622558</v>
      </c>
      <c r="BH158">
        <f t="shared" si="653"/>
        <v>1.1079511498052474</v>
      </c>
      <c r="BI158">
        <f t="shared" si="654"/>
        <v>0.30268539012783796</v>
      </c>
      <c r="BJ158">
        <f t="shared" si="655"/>
        <v>0.27785493056381477</v>
      </c>
      <c r="BK158">
        <f t="shared" si="656"/>
        <v>0.25678769446493671</v>
      </c>
      <c r="BL158">
        <f t="shared" si="657"/>
        <v>0.23868877706654101</v>
      </c>
      <c r="BM158">
        <f t="shared" si="658"/>
        <v>0.22297234075860461</v>
      </c>
      <c r="BN158">
        <f t="shared" si="659"/>
        <v>0.20919714614189408</v>
      </c>
      <c r="BO158">
        <f t="shared" si="660"/>
        <v>0.19702454555394847</v>
      </c>
      <c r="BP158">
        <f t="shared" si="661"/>
        <v>0.18619031209560191</v>
      </c>
      <c r="BQ158">
        <f t="shared" si="662"/>
        <v>0.17648526577952164</v>
      </c>
      <c r="BR158">
        <f t="shared" si="663"/>
        <v>6.709666044547298E-2</v>
      </c>
    </row>
    <row r="160" spans="1:71" x14ac:dyDescent="0.2">
      <c r="A160" t="s">
        <v>61</v>
      </c>
    </row>
    <row r="161" spans="1:71" x14ac:dyDescent="0.2">
      <c r="A161" t="s">
        <v>35</v>
      </c>
      <c r="B161">
        <v>0</v>
      </c>
      <c r="C161">
        <f>B161+1</f>
        <v>1</v>
      </c>
      <c r="D161">
        <f t="shared" ref="D161" si="672">C161+1</f>
        <v>2</v>
      </c>
      <c r="E161">
        <f t="shared" ref="E161" si="673">D161+1</f>
        <v>3</v>
      </c>
      <c r="F161">
        <f t="shared" ref="F161" si="674">E161+1</f>
        <v>4</v>
      </c>
      <c r="G161">
        <f t="shared" ref="G161" si="675">F161+1</f>
        <v>5</v>
      </c>
      <c r="H161">
        <f t="shared" ref="H161" si="676">G161+1</f>
        <v>6</v>
      </c>
      <c r="I161">
        <f t="shared" ref="I161" si="677">H161+1</f>
        <v>7</v>
      </c>
      <c r="J161">
        <f t="shared" ref="J161" si="678">I161+1</f>
        <v>8</v>
      </c>
      <c r="K161">
        <f t="shared" ref="K161" si="679">J161+1</f>
        <v>9</v>
      </c>
      <c r="L161">
        <f t="shared" ref="L161" si="680">K161+1</f>
        <v>10</v>
      </c>
      <c r="M161">
        <f t="shared" ref="M161" si="681">L161+1</f>
        <v>11</v>
      </c>
      <c r="N161">
        <f t="shared" ref="N161" si="682">M161+1</f>
        <v>12</v>
      </c>
      <c r="O161">
        <f t="shared" ref="O161" si="683">N161+1</f>
        <v>13</v>
      </c>
      <c r="P161">
        <f t="shared" ref="P161" si="684">O161+1</f>
        <v>14</v>
      </c>
      <c r="Q161">
        <f t="shared" ref="Q161" si="685">P161+1</f>
        <v>15</v>
      </c>
      <c r="R161">
        <f t="shared" ref="R161" si="686">Q161+1</f>
        <v>16</v>
      </c>
      <c r="S161">
        <f t="shared" ref="S161" si="687">R161+1</f>
        <v>17</v>
      </c>
      <c r="T161">
        <f t="shared" ref="T161" si="688">S161+1</f>
        <v>18</v>
      </c>
      <c r="U161">
        <f t="shared" ref="U161" si="689">T161+1</f>
        <v>19</v>
      </c>
      <c r="V161">
        <f t="shared" ref="V161" si="690">U161+1</f>
        <v>20</v>
      </c>
      <c r="W161" t="s">
        <v>39</v>
      </c>
      <c r="Y161" t="s">
        <v>35</v>
      </c>
      <c r="AA161" s="2">
        <f t="shared" ref="AA161" si="691">C161</f>
        <v>1</v>
      </c>
      <c r="AB161" s="2">
        <f t="shared" ref="AB161" si="692">D161</f>
        <v>2</v>
      </c>
      <c r="AC161">
        <f t="shared" ref="AC161" si="693">E161</f>
        <v>3</v>
      </c>
      <c r="AD161">
        <f t="shared" ref="AD161" si="694">F161</f>
        <v>4</v>
      </c>
      <c r="AE161">
        <f t="shared" ref="AE161" si="695">G161</f>
        <v>5</v>
      </c>
      <c r="AF161">
        <f t="shared" ref="AF161" si="696">H161</f>
        <v>6</v>
      </c>
      <c r="AG161">
        <f t="shared" ref="AG161" si="697">I161</f>
        <v>7</v>
      </c>
      <c r="AH161">
        <f t="shared" ref="AH161" si="698">J161</f>
        <v>8</v>
      </c>
      <c r="AI161">
        <f t="shared" ref="AI161" si="699">K161</f>
        <v>9</v>
      </c>
      <c r="AJ161">
        <f t="shared" ref="AJ161" si="700">L161</f>
        <v>10</v>
      </c>
      <c r="AK161">
        <f t="shared" ref="AK161" si="701">M161</f>
        <v>11</v>
      </c>
      <c r="AL161">
        <f t="shared" ref="AL161" si="702">N161</f>
        <v>12</v>
      </c>
      <c r="AM161">
        <f t="shared" ref="AM161" si="703">O161</f>
        <v>13</v>
      </c>
      <c r="AN161">
        <f t="shared" ref="AN161" si="704">P161</f>
        <v>14</v>
      </c>
      <c r="AO161">
        <f t="shared" ref="AO161" si="705">Q161</f>
        <v>15</v>
      </c>
      <c r="AP161">
        <f t="shared" ref="AP161" si="706">R161</f>
        <v>16</v>
      </c>
      <c r="AQ161">
        <f t="shared" ref="AQ161" si="707">S161</f>
        <v>17</v>
      </c>
      <c r="AR161">
        <f t="shared" ref="AR161" si="708">T161</f>
        <v>18</v>
      </c>
      <c r="AS161">
        <f t="shared" ref="AS161" si="709">U161</f>
        <v>19</v>
      </c>
      <c r="AT161">
        <f t="shared" ref="AT161" si="710">V161</f>
        <v>20</v>
      </c>
      <c r="AU161" t="s">
        <v>39</v>
      </c>
      <c r="AW161" t="str">
        <f t="shared" ref="AW161:AW169" si="711">Y161</f>
        <v>series</v>
      </c>
      <c r="AY161">
        <f t="shared" ref="AY161" si="712">AA161</f>
        <v>1</v>
      </c>
      <c r="AZ161">
        <f t="shared" ref="AZ161" si="713">AB161</f>
        <v>2</v>
      </c>
      <c r="BA161">
        <f t="shared" ref="BA161" si="714">AC161</f>
        <v>3</v>
      </c>
      <c r="BB161">
        <f t="shared" ref="BB161" si="715">AD161</f>
        <v>4</v>
      </c>
      <c r="BC161">
        <f t="shared" ref="BC161" si="716">AE161</f>
        <v>5</v>
      </c>
      <c r="BD161">
        <f t="shared" ref="BD161" si="717">AF161</f>
        <v>6</v>
      </c>
      <c r="BE161">
        <f t="shared" ref="BE161" si="718">AG161</f>
        <v>7</v>
      </c>
      <c r="BF161">
        <f t="shared" ref="BF161" si="719">AH161</f>
        <v>8</v>
      </c>
      <c r="BG161">
        <f t="shared" ref="BG161" si="720">AI161</f>
        <v>9</v>
      </c>
      <c r="BH161">
        <f t="shared" ref="BH161" si="721">AJ161</f>
        <v>10</v>
      </c>
      <c r="BI161">
        <f t="shared" ref="BI161" si="722">AK161</f>
        <v>11</v>
      </c>
      <c r="BJ161">
        <f t="shared" ref="BJ161" si="723">AL161</f>
        <v>12</v>
      </c>
      <c r="BK161">
        <f t="shared" ref="BK161" si="724">AM161</f>
        <v>13</v>
      </c>
      <c r="BL161">
        <f t="shared" ref="BL161" si="725">AN161</f>
        <v>14</v>
      </c>
      <c r="BM161">
        <f t="shared" ref="BM161" si="726">AO161</f>
        <v>15</v>
      </c>
      <c r="BN161">
        <f t="shared" ref="BN161" si="727">AP161</f>
        <v>16</v>
      </c>
      <c r="BO161">
        <f t="shared" ref="BO161" si="728">AQ161</f>
        <v>17</v>
      </c>
      <c r="BP161">
        <f t="shared" ref="BP161" si="729">AR161</f>
        <v>18</v>
      </c>
      <c r="BQ161">
        <f t="shared" ref="BQ161" si="730">AS161</f>
        <v>19</v>
      </c>
      <c r="BR161">
        <f t="shared" ref="BR161" si="731">AT161</f>
        <v>20</v>
      </c>
      <c r="BS161" t="s">
        <v>39</v>
      </c>
    </row>
    <row r="162" spans="1:71" x14ac:dyDescent="0.2">
      <c r="A162">
        <v>1</v>
      </c>
      <c r="B162">
        <f>B40*B101</f>
        <v>17.035285776058252</v>
      </c>
      <c r="C162">
        <f t="shared" ref="C162:V162" si="732">C40*C101</f>
        <v>49.618774744341799</v>
      </c>
      <c r="D162">
        <f t="shared" si="732"/>
        <v>68.33561778816474</v>
      </c>
      <c r="E162">
        <f t="shared" si="732"/>
        <v>100.72095287022225</v>
      </c>
      <c r="F162">
        <f t="shared" si="732"/>
        <v>130.67185853934438</v>
      </c>
      <c r="G162">
        <f t="shared" si="732"/>
        <v>158.08201967316828</v>
      </c>
      <c r="H162">
        <f t="shared" si="732"/>
        <v>182.96936216915074</v>
      </c>
      <c r="I162">
        <f t="shared" si="732"/>
        <v>205.40992301478971</v>
      </c>
      <c r="J162">
        <f t="shared" si="732"/>
        <v>225.50917790806903</v>
      </c>
      <c r="K162">
        <f t="shared" si="732"/>
        <v>243.38750878315983</v>
      </c>
      <c r="L162">
        <f t="shared" si="732"/>
        <v>259.17209230952631</v>
      </c>
      <c r="M162">
        <f t="shared" si="732"/>
        <v>272.99208303869688</v>
      </c>
      <c r="N162">
        <f t="shared" si="732"/>
        <v>179.98461502437502</v>
      </c>
      <c r="O162">
        <f t="shared" si="732"/>
        <v>117.7720779747405</v>
      </c>
      <c r="P162">
        <f t="shared" si="732"/>
        <v>76.569766837777237</v>
      </c>
      <c r="Q162">
        <f t="shared" si="732"/>
        <v>49.50692329688745</v>
      </c>
      <c r="R162">
        <f t="shared" si="732"/>
        <v>31.855103614312604</v>
      </c>
      <c r="S162">
        <f t="shared" si="732"/>
        <v>20.4103678527011</v>
      </c>
      <c r="T162">
        <f t="shared" si="732"/>
        <v>13.028426919541538</v>
      </c>
      <c r="U162">
        <f t="shared" si="732"/>
        <v>8.2885563402892206</v>
      </c>
      <c r="V162">
        <f t="shared" si="732"/>
        <v>5.2572765878947925</v>
      </c>
      <c r="W162" s="28">
        <f t="shared" ref="W162:W169" si="733">SUM(B162:V162)</f>
        <v>2416.5777710632119</v>
      </c>
      <c r="Y162">
        <v>1</v>
      </c>
      <c r="Z162" s="1">
        <f>Z40*Z101</f>
        <v>17.035285776058252</v>
      </c>
      <c r="AA162" s="1">
        <f t="shared" ref="AA162:AT162" si="734">AA40*AA101</f>
        <v>34.351459438390471</v>
      </c>
      <c r="AB162" s="1">
        <f t="shared" si="734"/>
        <v>32.752574206161789</v>
      </c>
      <c r="AC162" s="1">
        <f t="shared" si="734"/>
        <v>48.274539541349121</v>
      </c>
      <c r="AD162" s="1">
        <f t="shared" si="734"/>
        <v>62.629707347259746</v>
      </c>
      <c r="AE162" s="1">
        <f t="shared" si="734"/>
        <v>75.76712185518717</v>
      </c>
      <c r="AF162" s="1">
        <f t="shared" si="734"/>
        <v>87.695374767462795</v>
      </c>
      <c r="AG162" s="1">
        <f t="shared" si="734"/>
        <v>98.450909847325264</v>
      </c>
      <c r="AH162" s="15">
        <f t="shared" si="734"/>
        <v>108.0842805358201</v>
      </c>
      <c r="AI162" s="15">
        <f t="shared" si="734"/>
        <v>116.65318468305296</v>
      </c>
      <c r="AJ162" s="15">
        <f t="shared" si="734"/>
        <v>124.21857678740612</v>
      </c>
      <c r="AK162" s="15">
        <f t="shared" si="734"/>
        <v>130.84235932623938</v>
      </c>
      <c r="AL162" s="1">
        <f t="shared" si="734"/>
        <v>86.264815485055507</v>
      </c>
      <c r="AM162" s="1">
        <f t="shared" si="734"/>
        <v>56.446972283751386</v>
      </c>
      <c r="AN162" s="1">
        <f t="shared" si="734"/>
        <v>36.699119016922836</v>
      </c>
      <c r="AO162" s="1">
        <f t="shared" si="734"/>
        <v>23.728170337561451</v>
      </c>
      <c r="AP162" s="1">
        <f t="shared" si="734"/>
        <v>15.267830726386519</v>
      </c>
      <c r="AQ162" s="1">
        <f t="shared" si="734"/>
        <v>9.7824840004070381</v>
      </c>
      <c r="AR162" s="1">
        <f t="shared" si="734"/>
        <v>6.2443939673542292</v>
      </c>
      <c r="AS162" s="1">
        <f t="shared" si="734"/>
        <v>3.9726216778901016</v>
      </c>
      <c r="AT162" s="1">
        <f t="shared" si="734"/>
        <v>2.519759784730641</v>
      </c>
      <c r="AU162" s="28">
        <f t="shared" ref="AU162:AU169" si="735">SUM(Z162:AT162)</f>
        <v>1177.6815413917732</v>
      </c>
      <c r="AW162">
        <f t="shared" si="711"/>
        <v>1</v>
      </c>
      <c r="AX162" s="1">
        <f>AX40*AX101</f>
        <v>17.035285776058252</v>
      </c>
      <c r="AY162" s="1">
        <f t="shared" ref="AY162:BR162" si="736">AY40*AY101</f>
        <v>34.351459438390471</v>
      </c>
      <c r="AZ162" s="1">
        <f t="shared" si="736"/>
        <v>32.752574206161789</v>
      </c>
      <c r="BA162" s="1">
        <f t="shared" si="736"/>
        <v>48.274539541349121</v>
      </c>
      <c r="BB162" s="1">
        <f t="shared" si="736"/>
        <v>62.629707347259746</v>
      </c>
      <c r="BC162" s="1">
        <f t="shared" si="736"/>
        <v>75.76712185518717</v>
      </c>
      <c r="BD162" s="1">
        <f t="shared" si="736"/>
        <v>87.695374767462795</v>
      </c>
      <c r="BE162" s="1">
        <f t="shared" si="736"/>
        <v>98.450909847325264</v>
      </c>
      <c r="BF162" s="15">
        <f t="shared" si="736"/>
        <v>108.0842805358201</v>
      </c>
      <c r="BG162" s="1">
        <f t="shared" si="736"/>
        <v>73.675695589296609</v>
      </c>
      <c r="BH162" s="1">
        <f t="shared" si="736"/>
        <v>49.549792402732635</v>
      </c>
      <c r="BI162" s="1">
        <f t="shared" si="736"/>
        <v>32.963346977072696</v>
      </c>
      <c r="BJ162" s="1">
        <f t="shared" si="736"/>
        <v>21.732847522696591</v>
      </c>
      <c r="BK162" s="1">
        <f t="shared" si="736"/>
        <v>14.220785552751478</v>
      </c>
      <c r="BL162" s="1">
        <f t="shared" si="736"/>
        <v>9.2456739555682539</v>
      </c>
      <c r="BM162" s="1">
        <f t="shared" si="736"/>
        <v>5.977879915921589</v>
      </c>
      <c r="BN162" s="1">
        <f t="shared" si="736"/>
        <v>3.8464515957422218</v>
      </c>
      <c r="BO162" s="1">
        <f t="shared" si="736"/>
        <v>2.4645184943436886</v>
      </c>
      <c r="BP162" s="1">
        <f t="shared" si="736"/>
        <v>1.5731612152774614</v>
      </c>
      <c r="BQ162" s="1">
        <f t="shared" si="736"/>
        <v>1.000829604810336</v>
      </c>
      <c r="BR162" s="1">
        <f t="shared" si="736"/>
        <v>0.63480753871038731</v>
      </c>
      <c r="BS162" s="28">
        <f t="shared" ref="BS162:BS169" si="737">SUM(AX162:BR162)</f>
        <v>781.92704367993849</v>
      </c>
    </row>
    <row r="163" spans="1:71" x14ac:dyDescent="0.2">
      <c r="A163">
        <v>2</v>
      </c>
      <c r="B163">
        <f>B41*B101</f>
        <v>17.035285776058252</v>
      </c>
      <c r="C163">
        <f t="shared" ref="C163:V163" si="738">C41*C101</f>
        <v>49.618774744341799</v>
      </c>
      <c r="D163">
        <f t="shared" si="738"/>
        <v>68.33561778816474</v>
      </c>
      <c r="E163">
        <f t="shared" si="738"/>
        <v>99.6607323136936</v>
      </c>
      <c r="F163">
        <f t="shared" si="738"/>
        <v>127.93535092007171</v>
      </c>
      <c r="G163">
        <f t="shared" si="738"/>
        <v>153.14231955470919</v>
      </c>
      <c r="H163">
        <f t="shared" si="738"/>
        <v>175.38617932695763</v>
      </c>
      <c r="I163">
        <f t="shared" si="738"/>
        <v>194.82409224048442</v>
      </c>
      <c r="J163">
        <f t="shared" si="738"/>
        <v>211.63608138471719</v>
      </c>
      <c r="K163">
        <f t="shared" si="738"/>
        <v>226.01019168687657</v>
      </c>
      <c r="L163">
        <f t="shared" si="738"/>
        <v>238.13444651021518</v>
      </c>
      <c r="M163">
        <f t="shared" si="738"/>
        <v>248.19229057126137</v>
      </c>
      <c r="N163">
        <f t="shared" si="738"/>
        <v>163.63402694045956</v>
      </c>
      <c r="O163">
        <f t="shared" si="738"/>
        <v>107.07314832183118</v>
      </c>
      <c r="P163">
        <f t="shared" si="738"/>
        <v>69.613834981732808</v>
      </c>
      <c r="Q163">
        <f t="shared" si="738"/>
        <v>45.009498280756048</v>
      </c>
      <c r="R163">
        <f t="shared" si="738"/>
        <v>28.961246950522014</v>
      </c>
      <c r="S163">
        <f t="shared" si="738"/>
        <v>18.556200943182137</v>
      </c>
      <c r="T163">
        <f t="shared" si="738"/>
        <v>11.844867747475805</v>
      </c>
      <c r="U163">
        <f t="shared" si="738"/>
        <v>7.5355877017639727</v>
      </c>
      <c r="V163">
        <f t="shared" si="738"/>
        <v>4.7796826339880161</v>
      </c>
      <c r="W163" s="28">
        <f t="shared" si="733"/>
        <v>2266.9194573192631</v>
      </c>
      <c r="Y163">
        <v>2</v>
      </c>
      <c r="Z163" s="1">
        <f>Z41*Z101</f>
        <v>17.035285776058252</v>
      </c>
      <c r="AA163" s="1">
        <f t="shared" ref="AA163:AT163" si="739">AA41*AA101</f>
        <v>34.351459438390471</v>
      </c>
      <c r="AB163" s="1">
        <f t="shared" si="739"/>
        <v>32.752574206161789</v>
      </c>
      <c r="AC163" s="1">
        <f t="shared" si="739"/>
        <v>47.766386493545447</v>
      </c>
      <c r="AD163" s="1">
        <f t="shared" si="739"/>
        <v>61.318126772342055</v>
      </c>
      <c r="AE163" s="1">
        <f t="shared" si="739"/>
        <v>73.399573277700853</v>
      </c>
      <c r="AF163" s="1">
        <f t="shared" si="739"/>
        <v>84.060831511737092</v>
      </c>
      <c r="AG163" s="1">
        <f t="shared" si="739"/>
        <v>93.377227641888979</v>
      </c>
      <c r="AH163" s="15">
        <f t="shared" si="739"/>
        <v>101.43504492403606</v>
      </c>
      <c r="AI163" s="15">
        <f t="shared" si="739"/>
        <v>108.32441140021896</v>
      </c>
      <c r="AJ163" s="15">
        <f t="shared" si="739"/>
        <v>114.13544477708541</v>
      </c>
      <c r="AK163" s="15">
        <f t="shared" si="739"/>
        <v>118.95606826196554</v>
      </c>
      <c r="AL163" s="1">
        <f t="shared" si="739"/>
        <v>78.428143089806099</v>
      </c>
      <c r="AM163" s="1">
        <f t="shared" si="739"/>
        <v>51.319082923481233</v>
      </c>
      <c r="AN163" s="1">
        <f t="shared" si="739"/>
        <v>33.365210849232888</v>
      </c>
      <c r="AO163" s="1">
        <f t="shared" si="739"/>
        <v>21.57259976769965</v>
      </c>
      <c r="AP163" s="1">
        <f t="shared" si="739"/>
        <v>13.880834337232447</v>
      </c>
      <c r="AQ163" s="1">
        <f t="shared" si="739"/>
        <v>8.8938004520577127</v>
      </c>
      <c r="AR163" s="1">
        <f t="shared" si="739"/>
        <v>5.6771259618079304</v>
      </c>
      <c r="AS163" s="1">
        <f t="shared" si="739"/>
        <v>3.6117313836856915</v>
      </c>
      <c r="AT163" s="1">
        <f t="shared" si="739"/>
        <v>2.2908538068226592</v>
      </c>
      <c r="AU163" s="28">
        <f t="shared" si="735"/>
        <v>1105.9518170529575</v>
      </c>
      <c r="AW163">
        <f t="shared" si="711"/>
        <v>2</v>
      </c>
      <c r="AX163" s="1">
        <f>AX41*AX101</f>
        <v>17.035285776058252</v>
      </c>
      <c r="AY163" s="1">
        <f t="shared" ref="AY163:BR163" si="740">AY41*AY101</f>
        <v>34.351459438390471</v>
      </c>
      <c r="AZ163" s="1">
        <f t="shared" si="740"/>
        <v>32.752574206161789</v>
      </c>
      <c r="BA163" s="1">
        <f t="shared" si="740"/>
        <v>47.766386493545447</v>
      </c>
      <c r="BB163" s="1">
        <f t="shared" si="740"/>
        <v>61.318126772342055</v>
      </c>
      <c r="BC163" s="1">
        <f t="shared" si="740"/>
        <v>73.399573277700853</v>
      </c>
      <c r="BD163" s="1">
        <f t="shared" si="740"/>
        <v>84.060831511737092</v>
      </c>
      <c r="BE163" s="1">
        <f t="shared" si="740"/>
        <v>93.377227641888979</v>
      </c>
      <c r="BF163" s="15">
        <f t="shared" si="740"/>
        <v>101.43504492403606</v>
      </c>
      <c r="BG163" s="1">
        <f t="shared" si="740"/>
        <v>69.143241319288705</v>
      </c>
      <c r="BH163" s="1">
        <f t="shared" si="740"/>
        <v>46.501539293516011</v>
      </c>
      <c r="BI163" s="1">
        <f t="shared" si="740"/>
        <v>30.935475213325265</v>
      </c>
      <c r="BJ163" s="1">
        <f t="shared" si="740"/>
        <v>20.395864725781035</v>
      </c>
      <c r="BK163" s="1">
        <f t="shared" si="740"/>
        <v>13.345937209808936</v>
      </c>
      <c r="BL163" s="1">
        <f t="shared" si="740"/>
        <v>8.6768894457806827</v>
      </c>
      <c r="BM163" s="1">
        <f t="shared" si="740"/>
        <v>5.6101267900936254</v>
      </c>
      <c r="BN163" s="1">
        <f t="shared" si="740"/>
        <v>3.6098217842412184</v>
      </c>
      <c r="BO163" s="1">
        <f t="shared" si="740"/>
        <v>2.3129038094214014</v>
      </c>
      <c r="BP163" s="1">
        <f t="shared" si="740"/>
        <v>1.4763819285593183</v>
      </c>
      <c r="BQ163" s="1">
        <f t="shared" si="740"/>
        <v>0.93925957985719599</v>
      </c>
      <c r="BR163" s="1">
        <f t="shared" si="740"/>
        <v>0.59575482103398847</v>
      </c>
      <c r="BS163" s="28">
        <f t="shared" si="737"/>
        <v>749.03970596256852</v>
      </c>
    </row>
    <row r="164" spans="1:71" x14ac:dyDescent="0.2">
      <c r="A164">
        <v>3</v>
      </c>
      <c r="B164">
        <f>B42*B101</f>
        <v>17.035285776058252</v>
      </c>
      <c r="C164">
        <f t="shared" ref="C164:V164" si="741">C42*C101</f>
        <v>49.618774744341799</v>
      </c>
      <c r="D164">
        <f t="shared" si="741"/>
        <v>68.33561778816474</v>
      </c>
      <c r="E164">
        <f t="shared" si="741"/>
        <v>98.600511757164938</v>
      </c>
      <c r="F164">
        <f t="shared" si="741"/>
        <v>125.2278010533839</v>
      </c>
      <c r="G164">
        <f t="shared" si="741"/>
        <v>148.30660924128952</v>
      </c>
      <c r="H164">
        <f t="shared" si="741"/>
        <v>168.04118954157951</v>
      </c>
      <c r="I164">
        <f t="shared" si="741"/>
        <v>184.6792644464669</v>
      </c>
      <c r="J164">
        <f t="shared" si="741"/>
        <v>198.481613312485</v>
      </c>
      <c r="K164">
        <f t="shared" si="741"/>
        <v>209.70736741257306</v>
      </c>
      <c r="L164">
        <f t="shared" si="741"/>
        <v>218.60645465416579</v>
      </c>
      <c r="M164">
        <f t="shared" si="741"/>
        <v>225.41569002584018</v>
      </c>
      <c r="N164">
        <f t="shared" si="741"/>
        <v>148.61733621778208</v>
      </c>
      <c r="O164">
        <f t="shared" si="741"/>
        <v>97.247048071683565</v>
      </c>
      <c r="P164">
        <f t="shared" si="741"/>
        <v>63.225375017225787</v>
      </c>
      <c r="Q164">
        <f t="shared" si="741"/>
        <v>40.878977704427932</v>
      </c>
      <c r="R164">
        <f t="shared" si="741"/>
        <v>26.303474013372941</v>
      </c>
      <c r="S164">
        <f t="shared" si="741"/>
        <v>16.853298828250907</v>
      </c>
      <c r="T164">
        <f t="shared" si="741"/>
        <v>10.757864518742807</v>
      </c>
      <c r="U164">
        <f t="shared" si="741"/>
        <v>6.844046999339187</v>
      </c>
      <c r="V164">
        <f t="shared" si="741"/>
        <v>4.3410512734503524</v>
      </c>
      <c r="W164" s="28">
        <f t="shared" si="733"/>
        <v>2127.1246523977898</v>
      </c>
      <c r="Y164">
        <v>3</v>
      </c>
      <c r="Z164" s="1">
        <f>Z42*Z101</f>
        <v>17.035285776058252</v>
      </c>
      <c r="AA164" s="1">
        <f t="shared" ref="AA164:AT164" si="742">AA42*AA101</f>
        <v>34.351459438390471</v>
      </c>
      <c r="AB164" s="1">
        <f t="shared" si="742"/>
        <v>32.752574206161789</v>
      </c>
      <c r="AC164" s="1">
        <f t="shared" si="742"/>
        <v>47.258233445741773</v>
      </c>
      <c r="AD164" s="1">
        <f t="shared" si="742"/>
        <v>60.020425356947307</v>
      </c>
      <c r="AE164" s="1">
        <f t="shared" si="742"/>
        <v>71.081865967718656</v>
      </c>
      <c r="AF164" s="1">
        <f t="shared" si="742"/>
        <v>80.540451792118006</v>
      </c>
      <c r="AG164" s="1">
        <f t="shared" si="742"/>
        <v>88.514913728780002</v>
      </c>
      <c r="AH164" s="15">
        <f t="shared" si="742"/>
        <v>95.130240700066764</v>
      </c>
      <c r="AI164" s="15">
        <f t="shared" si="742"/>
        <v>100.51063171845217</v>
      </c>
      <c r="AJ164" s="15">
        <f t="shared" si="742"/>
        <v>104.77587471590194</v>
      </c>
      <c r="AK164" s="15">
        <f t="shared" si="742"/>
        <v>108.03947273427842</v>
      </c>
      <c r="AL164" s="1">
        <f t="shared" si="742"/>
        <v>71.230794281895555</v>
      </c>
      <c r="AM164" s="1">
        <f t="shared" si="742"/>
        <v>46.609531916014006</v>
      </c>
      <c r="AN164" s="1">
        <f t="shared" si="742"/>
        <v>30.303286250859692</v>
      </c>
      <c r="AO164" s="1">
        <f t="shared" si="742"/>
        <v>19.592882805080841</v>
      </c>
      <c r="AP164" s="1">
        <f t="shared" si="742"/>
        <v>12.606990503450932</v>
      </c>
      <c r="AQ164" s="1">
        <f t="shared" si="742"/>
        <v>8.0776165981557568</v>
      </c>
      <c r="AR164" s="1">
        <f t="shared" si="742"/>
        <v>5.1561362486282079</v>
      </c>
      <c r="AS164" s="1">
        <f t="shared" si="742"/>
        <v>3.2802828813400828</v>
      </c>
      <c r="AT164" s="1">
        <f t="shared" si="742"/>
        <v>2.0806222079850794</v>
      </c>
      <c r="AU164" s="28">
        <f t="shared" si="735"/>
        <v>1038.9495732740259</v>
      </c>
      <c r="AW164">
        <f t="shared" si="711"/>
        <v>3</v>
      </c>
      <c r="AX164" s="1">
        <f>AX42*AX101</f>
        <v>17.035285776058252</v>
      </c>
      <c r="AY164" s="1">
        <f t="shared" ref="AY164:BR164" si="743">AY42*AY101</f>
        <v>34.351459438390471</v>
      </c>
      <c r="AZ164" s="1">
        <f t="shared" si="743"/>
        <v>32.752574206161789</v>
      </c>
      <c r="BA164" s="1">
        <f t="shared" si="743"/>
        <v>47.258233445741773</v>
      </c>
      <c r="BB164" s="1">
        <f t="shared" si="743"/>
        <v>60.020425356947307</v>
      </c>
      <c r="BC164" s="1">
        <f t="shared" si="743"/>
        <v>71.081865967718656</v>
      </c>
      <c r="BD164" s="1">
        <f t="shared" si="743"/>
        <v>80.540451792118006</v>
      </c>
      <c r="BE164" s="1">
        <f t="shared" si="743"/>
        <v>88.514913728780002</v>
      </c>
      <c r="BF164" s="1">
        <f t="shared" si="743"/>
        <v>95.130240700066764</v>
      </c>
      <c r="BG164" s="1">
        <f t="shared" si="743"/>
        <v>64.845568850614313</v>
      </c>
      <c r="BH164" s="1">
        <f t="shared" si="743"/>
        <v>43.611186146057001</v>
      </c>
      <c r="BI164" s="1">
        <f t="shared" si="743"/>
        <v>29.012647506771426</v>
      </c>
      <c r="BJ164" s="1">
        <f t="shared" si="743"/>
        <v>19.128137835425616</v>
      </c>
      <c r="BK164" s="1">
        <f t="shared" si="743"/>
        <v>12.516406140381731</v>
      </c>
      <c r="BL164" s="1">
        <f t="shared" si="743"/>
        <v>8.1375680576978802</v>
      </c>
      <c r="BM164" s="1">
        <f t="shared" si="743"/>
        <v>5.2614233305577773</v>
      </c>
      <c r="BN164" s="1">
        <f t="shared" si="743"/>
        <v>3.3854494319629245</v>
      </c>
      <c r="BO164" s="1">
        <f t="shared" si="743"/>
        <v>2.1691427875951153</v>
      </c>
      <c r="BP164" s="1">
        <f t="shared" si="743"/>
        <v>1.3846158232024997</v>
      </c>
      <c r="BQ164" s="1">
        <f t="shared" si="743"/>
        <v>0.88087889130007946</v>
      </c>
      <c r="BR164" s="1">
        <f t="shared" si="743"/>
        <v>0.55872503990737599</v>
      </c>
      <c r="BS164" s="28">
        <f t="shared" si="737"/>
        <v>717.57720025345668</v>
      </c>
    </row>
    <row r="165" spans="1:71" x14ac:dyDescent="0.2">
      <c r="A165">
        <v>4</v>
      </c>
      <c r="B165">
        <f>B43*B101</f>
        <v>17.035285776058252</v>
      </c>
      <c r="C165">
        <f t="shared" ref="C165:V165" si="744">C43*C101</f>
        <v>49.618774744341799</v>
      </c>
      <c r="D165">
        <f t="shared" si="744"/>
        <v>68.33561778816474</v>
      </c>
      <c r="E165">
        <f t="shared" si="744"/>
        <v>97.540291200636304</v>
      </c>
      <c r="F165">
        <f t="shared" si="744"/>
        <v>122.54920893928103</v>
      </c>
      <c r="G165">
        <f t="shared" si="744"/>
        <v>143.57378245838763</v>
      </c>
      <c r="H165">
        <f t="shared" si="744"/>
        <v>160.92935192783355</v>
      </c>
      <c r="I165">
        <f t="shared" si="744"/>
        <v>174.9615147904602</v>
      </c>
      <c r="J165">
        <f t="shared" si="744"/>
        <v>186.015679967945</v>
      </c>
      <c r="K165">
        <f t="shared" si="744"/>
        <v>194.42308941190015</v>
      </c>
      <c r="L165">
        <f t="shared" si="744"/>
        <v>200.49429123753339</v>
      </c>
      <c r="M165">
        <f t="shared" si="744"/>
        <v>204.51635829426644</v>
      </c>
      <c r="N165">
        <f t="shared" si="744"/>
        <v>134.83833525151303</v>
      </c>
      <c r="O165">
        <f t="shared" si="744"/>
        <v>88.230824235031221</v>
      </c>
      <c r="P165">
        <f t="shared" si="744"/>
        <v>57.36345792446847</v>
      </c>
      <c r="Q165">
        <f t="shared" si="744"/>
        <v>37.088898514312504</v>
      </c>
      <c r="R165">
        <f t="shared" si="744"/>
        <v>23.864757218480381</v>
      </c>
      <c r="S165">
        <f t="shared" si="744"/>
        <v>15.290751505380067</v>
      </c>
      <c r="T165">
        <f t="shared" si="744"/>
        <v>9.7604531172793134</v>
      </c>
      <c r="U165">
        <f t="shared" si="744"/>
        <v>6.2095037312584456</v>
      </c>
      <c r="V165">
        <f t="shared" si="744"/>
        <v>3.9385723217091946</v>
      </c>
      <c r="W165" s="28">
        <f t="shared" si="733"/>
        <v>1996.5788003562409</v>
      </c>
      <c r="Y165">
        <v>4</v>
      </c>
      <c r="Z165" s="1">
        <f>Z43*Z101</f>
        <v>17.035285776058252</v>
      </c>
      <c r="AA165" s="1">
        <f t="shared" ref="AA165:AT165" si="745">AA43*AA101</f>
        <v>34.351459438390471</v>
      </c>
      <c r="AB165" s="1">
        <f t="shared" si="745"/>
        <v>32.752574206161789</v>
      </c>
      <c r="AC165" s="1">
        <f t="shared" si="745"/>
        <v>46.750080397938106</v>
      </c>
      <c r="AD165" s="1">
        <f t="shared" si="745"/>
        <v>58.736603101075517</v>
      </c>
      <c r="AE165" s="1">
        <f t="shared" si="745"/>
        <v>68.813469698990531</v>
      </c>
      <c r="AF165" s="1">
        <f t="shared" si="745"/>
        <v>77.131819563044488</v>
      </c>
      <c r="AG165" s="1">
        <f t="shared" si="745"/>
        <v>83.857294071167317</v>
      </c>
      <c r="AH165" s="15">
        <f t="shared" si="745"/>
        <v>89.155444244991401</v>
      </c>
      <c r="AI165" s="15">
        <f t="shared" si="745"/>
        <v>93.185031019904798</v>
      </c>
      <c r="AJ165" s="15">
        <f t="shared" si="745"/>
        <v>96.094896983669841</v>
      </c>
      <c r="AK165" s="15">
        <f t="shared" si="745"/>
        <v>98.022633265299291</v>
      </c>
      <c r="AL165" s="1">
        <f t="shared" si="745"/>
        <v>64.626657724097967</v>
      </c>
      <c r="AM165" s="1">
        <f t="shared" si="745"/>
        <v>42.288146526849289</v>
      </c>
      <c r="AN165" s="1">
        <f t="shared" si="745"/>
        <v>27.493728354331044</v>
      </c>
      <c r="AO165" s="1">
        <f t="shared" si="745"/>
        <v>17.776335974315458</v>
      </c>
      <c r="AP165" s="1">
        <f t="shared" si="745"/>
        <v>11.43813807512965</v>
      </c>
      <c r="AQ165" s="1">
        <f t="shared" si="745"/>
        <v>7.3287033842354168</v>
      </c>
      <c r="AR165" s="1">
        <f t="shared" si="745"/>
        <v>4.6780869970391983</v>
      </c>
      <c r="AS165" s="1">
        <f t="shared" si="745"/>
        <v>2.9761526759286046</v>
      </c>
      <c r="AT165" s="1">
        <f t="shared" si="745"/>
        <v>1.8877180950203833</v>
      </c>
      <c r="AU165" s="28">
        <f t="shared" si="735"/>
        <v>976.3802595736388</v>
      </c>
      <c r="AW165">
        <f t="shared" si="711"/>
        <v>4</v>
      </c>
      <c r="AX165" s="1">
        <f>AX43*AX101</f>
        <v>17.035285776058252</v>
      </c>
      <c r="AY165" s="1">
        <f t="shared" ref="AY165:BR165" si="746">AY43*AY101</f>
        <v>34.351459438390471</v>
      </c>
      <c r="AZ165" s="1">
        <f t="shared" si="746"/>
        <v>32.752574206161789</v>
      </c>
      <c r="BA165" s="1">
        <f t="shared" si="746"/>
        <v>46.750080397938106</v>
      </c>
      <c r="BB165" s="1">
        <f t="shared" si="746"/>
        <v>58.736603101075517</v>
      </c>
      <c r="BC165" s="1">
        <f t="shared" si="746"/>
        <v>68.813469698990531</v>
      </c>
      <c r="BD165" s="1">
        <f t="shared" si="746"/>
        <v>77.131819563044488</v>
      </c>
      <c r="BE165" s="1">
        <f t="shared" si="746"/>
        <v>83.857294071167317</v>
      </c>
      <c r="BF165" s="1">
        <f t="shared" si="746"/>
        <v>89.155444244991401</v>
      </c>
      <c r="BG165" s="1">
        <f t="shared" si="746"/>
        <v>60.772846317329218</v>
      </c>
      <c r="BH165" s="1">
        <f t="shared" si="746"/>
        <v>40.872120645228193</v>
      </c>
      <c r="BI165" s="1">
        <f t="shared" si="746"/>
        <v>27.190464968388678</v>
      </c>
      <c r="BJ165" s="1">
        <f t="shared" si="746"/>
        <v>17.926766649036786</v>
      </c>
      <c r="BK165" s="1">
        <f t="shared" si="746"/>
        <v>11.730294610677761</v>
      </c>
      <c r="BL165" s="1">
        <f t="shared" si="746"/>
        <v>7.6264759756609894</v>
      </c>
      <c r="BM165" s="1">
        <f t="shared" si="746"/>
        <v>4.9309718018669084</v>
      </c>
      <c r="BN165" s="1">
        <f t="shared" si="746"/>
        <v>3.1728212380671139</v>
      </c>
      <c r="BO165" s="1">
        <f t="shared" si="746"/>
        <v>2.0329065440777949</v>
      </c>
      <c r="BP165" s="1">
        <f t="shared" si="746"/>
        <v>1.2976529641659649</v>
      </c>
      <c r="BQ165" s="1">
        <f t="shared" si="746"/>
        <v>0.82555398054237195</v>
      </c>
      <c r="BR165" s="1">
        <f t="shared" si="746"/>
        <v>0.52363348160547329</v>
      </c>
      <c r="BS165" s="28">
        <f t="shared" si="737"/>
        <v>687.48653967446523</v>
      </c>
    </row>
    <row r="166" spans="1:71" x14ac:dyDescent="0.2">
      <c r="A166">
        <v>5</v>
      </c>
      <c r="B166">
        <f>B44*B101</f>
        <v>17.035285776058252</v>
      </c>
      <c r="C166">
        <f t="shared" ref="C166:V166" si="747">C44*C101</f>
        <v>49.618774744341799</v>
      </c>
      <c r="D166">
        <f t="shared" si="747"/>
        <v>68.33561778816474</v>
      </c>
      <c r="E166">
        <f t="shared" si="747"/>
        <v>96.480070644107627</v>
      </c>
      <c r="F166">
        <f t="shared" si="747"/>
        <v>119.899574577763</v>
      </c>
      <c r="G166">
        <f t="shared" si="747"/>
        <v>138.94273293148171</v>
      </c>
      <c r="H166">
        <f t="shared" si="747"/>
        <v>154.04567951374705</v>
      </c>
      <c r="I166">
        <f t="shared" si="747"/>
        <v>165.65721468648243</v>
      </c>
      <c r="J166">
        <f t="shared" si="747"/>
        <v>174.20914285716756</v>
      </c>
      <c r="K166">
        <f t="shared" si="747"/>
        <v>180.1037662475602</v>
      </c>
      <c r="L166">
        <f t="shared" si="747"/>
        <v>183.70904142799751</v>
      </c>
      <c r="M166">
        <f t="shared" si="747"/>
        <v>185.35748820900915</v>
      </c>
      <c r="N166">
        <f t="shared" si="747"/>
        <v>122.20682660769553</v>
      </c>
      <c r="O166">
        <f t="shared" si="747"/>
        <v>79.965456549372021</v>
      </c>
      <c r="P166">
        <f t="shared" si="747"/>
        <v>51.989711554338513</v>
      </c>
      <c r="Q166">
        <f t="shared" si="747"/>
        <v>33.614450826276759</v>
      </c>
      <c r="R166">
        <f t="shared" si="747"/>
        <v>21.629132709133305</v>
      </c>
      <c r="S166">
        <f t="shared" si="747"/>
        <v>13.858330529176223</v>
      </c>
      <c r="T166">
        <f t="shared" si="747"/>
        <v>8.8461044812737004</v>
      </c>
      <c r="U166">
        <f t="shared" si="747"/>
        <v>5.6278041729770214</v>
      </c>
      <c r="V166">
        <f t="shared" si="747"/>
        <v>3.5696111488115072</v>
      </c>
      <c r="W166" s="28">
        <f t="shared" si="733"/>
        <v>1874.7018179829356</v>
      </c>
      <c r="Y166">
        <v>5</v>
      </c>
      <c r="Z166" s="1">
        <f>Z44*Z101</f>
        <v>17.035285776058252</v>
      </c>
      <c r="AA166" s="1">
        <f t="shared" ref="AA166:AT166" si="748">AA44*AA101</f>
        <v>34.351459438390471</v>
      </c>
      <c r="AB166" s="1">
        <f t="shared" si="748"/>
        <v>32.752574206161789</v>
      </c>
      <c r="AC166" s="1">
        <f t="shared" si="748"/>
        <v>46.241927350134425</v>
      </c>
      <c r="AD166" s="1">
        <f t="shared" si="748"/>
        <v>57.466660004726641</v>
      </c>
      <c r="AE166" s="1">
        <f t="shared" si="748"/>
        <v>66.593854245266371</v>
      </c>
      <c r="AF166" s="1">
        <f t="shared" si="748"/>
        <v>73.83254461901484</v>
      </c>
      <c r="AG166" s="1">
        <f t="shared" si="748"/>
        <v>79.397836624882103</v>
      </c>
      <c r="AH166" s="15">
        <f t="shared" si="748"/>
        <v>83.496689771778534</v>
      </c>
      <c r="AI166" s="15">
        <f t="shared" si="748"/>
        <v>86.321923467765544</v>
      </c>
      <c r="AJ166" s="15">
        <f t="shared" si="748"/>
        <v>88.049895595667437</v>
      </c>
      <c r="AK166" s="15">
        <f t="shared" si="748"/>
        <v>88.839979555797271</v>
      </c>
      <c r="AL166" s="1">
        <f t="shared" si="748"/>
        <v>58.572502693629211</v>
      </c>
      <c r="AM166" s="1">
        <f t="shared" si="748"/>
        <v>38.326638937864686</v>
      </c>
      <c r="AN166" s="1">
        <f t="shared" si="748"/>
        <v>24.918145774564607</v>
      </c>
      <c r="AO166" s="1">
        <f t="shared" si="748"/>
        <v>16.111068147505424</v>
      </c>
      <c r="AP166" s="1">
        <f t="shared" si="748"/>
        <v>10.36662573633016</v>
      </c>
      <c r="AQ166" s="1">
        <f t="shared" si="748"/>
        <v>6.6421584193093119</v>
      </c>
      <c r="AR166" s="1">
        <f t="shared" si="748"/>
        <v>4.2398488933915344</v>
      </c>
      <c r="AS166" s="1">
        <f t="shared" si="748"/>
        <v>2.6973499290599907</v>
      </c>
      <c r="AT166" s="1">
        <f t="shared" si="748"/>
        <v>1.7108787162942718</v>
      </c>
      <c r="AU166" s="28">
        <f t="shared" si="735"/>
        <v>917.96584790359282</v>
      </c>
      <c r="AW166">
        <f t="shared" si="711"/>
        <v>5</v>
      </c>
      <c r="AX166" s="1">
        <f>AX44*AX101</f>
        <v>17.035285776058252</v>
      </c>
      <c r="AY166" s="1">
        <f t="shared" ref="AY166:BR166" si="749">AY44*AY101</f>
        <v>34.351459438390471</v>
      </c>
      <c r="AZ166" s="1">
        <f t="shared" si="749"/>
        <v>32.752574206161789</v>
      </c>
      <c r="BA166" s="1">
        <f t="shared" si="749"/>
        <v>46.241927350134425</v>
      </c>
      <c r="BB166" s="1">
        <f t="shared" si="749"/>
        <v>57.466660004726641</v>
      </c>
      <c r="BC166" s="1">
        <f t="shared" si="749"/>
        <v>66.593854245266371</v>
      </c>
      <c r="BD166" s="1">
        <f t="shared" si="749"/>
        <v>73.83254461901484</v>
      </c>
      <c r="BE166" s="1">
        <f t="shared" si="749"/>
        <v>79.397836624882103</v>
      </c>
      <c r="BF166" s="1">
        <f t="shared" si="749"/>
        <v>83.496689771778534</v>
      </c>
      <c r="BG166" s="1">
        <f t="shared" si="749"/>
        <v>56.915553934790466</v>
      </c>
      <c r="BH166" s="1">
        <f t="shared" si="749"/>
        <v>38.27794036280676</v>
      </c>
      <c r="BI166" s="1">
        <f t="shared" si="749"/>
        <v>25.464668337890135</v>
      </c>
      <c r="BJ166" s="1">
        <f t="shared" si="749"/>
        <v>16.788943021724439</v>
      </c>
      <c r="BK166" s="1">
        <f t="shared" si="749"/>
        <v>10.985765124425928</v>
      </c>
      <c r="BL166" s="1">
        <f t="shared" si="749"/>
        <v>7.1424185475634747</v>
      </c>
      <c r="BM166" s="1">
        <f t="shared" si="749"/>
        <v>4.6179997901474072</v>
      </c>
      <c r="BN166" s="1">
        <f t="shared" si="749"/>
        <v>2.9714401948155049</v>
      </c>
      <c r="BO166" s="1">
        <f t="shared" si="749"/>
        <v>1.9038766334835224</v>
      </c>
      <c r="BP166" s="1">
        <f t="shared" si="749"/>
        <v>1.2152900801285766</v>
      </c>
      <c r="BQ166" s="1">
        <f t="shared" si="749"/>
        <v>0.77315552838015023</v>
      </c>
      <c r="BR166" s="1">
        <f t="shared" si="749"/>
        <v>0.49039812137086319</v>
      </c>
      <c r="BS166" s="28">
        <f t="shared" si="737"/>
        <v>658.71628171394048</v>
      </c>
    </row>
    <row r="167" spans="1:71" x14ac:dyDescent="0.2">
      <c r="A167">
        <v>6</v>
      </c>
      <c r="B167">
        <f>B45*B101</f>
        <v>17.035285776058252</v>
      </c>
      <c r="C167">
        <f t="shared" ref="C167:V167" si="750">C45*C101</f>
        <v>49.618774744341799</v>
      </c>
      <c r="D167">
        <f t="shared" si="750"/>
        <v>68.33561778816474</v>
      </c>
      <c r="E167">
        <f t="shared" si="750"/>
        <v>95.419850087578979</v>
      </c>
      <c r="F167">
        <f t="shared" si="750"/>
        <v>117.27889796882988</v>
      </c>
      <c r="G167">
        <f t="shared" si="750"/>
        <v>134.41235438605008</v>
      </c>
      <c r="H167">
        <f t="shared" si="750"/>
        <v>147.38523924055809</v>
      </c>
      <c r="I167">
        <f t="shared" si="750"/>
        <v>156.75302861929606</v>
      </c>
      <c r="J167">
        <f t="shared" si="750"/>
        <v>163.03379828438327</v>
      </c>
      <c r="K167">
        <f t="shared" si="750"/>
        <v>166.69808644171314</v>
      </c>
      <c r="L167">
        <f t="shared" si="750"/>
        <v>168.16649325913463</v>
      </c>
      <c r="M167">
        <f t="shared" si="750"/>
        <v>167.81090893872343</v>
      </c>
      <c r="N167">
        <f t="shared" si="750"/>
        <v>110.63830681838942</v>
      </c>
      <c r="O167">
        <f t="shared" si="750"/>
        <v>72.395650571822358</v>
      </c>
      <c r="P167">
        <f t="shared" si="750"/>
        <v>47.068186107258391</v>
      </c>
      <c r="Q167">
        <f t="shared" si="750"/>
        <v>30.432390949713756</v>
      </c>
      <c r="R167">
        <f t="shared" si="750"/>
        <v>19.581644391853164</v>
      </c>
      <c r="S167">
        <f t="shared" si="750"/>
        <v>12.546453153551575</v>
      </c>
      <c r="T167">
        <f t="shared" si="750"/>
        <v>8.0087017142547907</v>
      </c>
      <c r="U167">
        <f t="shared" si="750"/>
        <v>5.095056815462998</v>
      </c>
      <c r="V167">
        <f t="shared" si="750"/>
        <v>3.2316994432100028</v>
      </c>
      <c r="W167" s="28">
        <f t="shared" si="733"/>
        <v>1760.9464255003488</v>
      </c>
      <c r="Y167">
        <v>6</v>
      </c>
      <c r="Z167" s="1">
        <f>Z45*Z101</f>
        <v>17.035285776058252</v>
      </c>
      <c r="AA167" s="1">
        <f t="shared" ref="AA167:AT167" si="751">AA45*AA101</f>
        <v>34.351459438390471</v>
      </c>
      <c r="AB167" s="1">
        <f t="shared" si="751"/>
        <v>32.752574206161789</v>
      </c>
      <c r="AC167" s="1">
        <f t="shared" si="751"/>
        <v>45.733774302330751</v>
      </c>
      <c r="AD167" s="1">
        <f t="shared" si="751"/>
        <v>56.210596067900717</v>
      </c>
      <c r="AE167" s="1">
        <f t="shared" si="751"/>
        <v>64.422489380296199</v>
      </c>
      <c r="AF167" s="1">
        <f t="shared" si="751"/>
        <v>70.640262594587028</v>
      </c>
      <c r="AG167" s="1">
        <f t="shared" si="751"/>
        <v>75.130149811615269</v>
      </c>
      <c r="AH167" s="15">
        <f t="shared" si="751"/>
        <v>78.140459532751734</v>
      </c>
      <c r="AI167" s="15">
        <f t="shared" si="751"/>
        <v>79.896715986856606</v>
      </c>
      <c r="AJ167" s="15">
        <f t="shared" si="751"/>
        <v>80.600508603490553</v>
      </c>
      <c r="AK167" s="15">
        <f t="shared" si="751"/>
        <v>80.43008061560117</v>
      </c>
      <c r="AL167" s="1">
        <f t="shared" si="751"/>
        <v>53.027827528340502</v>
      </c>
      <c r="AM167" s="1">
        <f t="shared" si="751"/>
        <v>34.698507078802443</v>
      </c>
      <c r="AN167" s="1">
        <f t="shared" si="751"/>
        <v>22.559308134248109</v>
      </c>
      <c r="AO167" s="1">
        <f t="shared" si="751"/>
        <v>14.585938857555115</v>
      </c>
      <c r="AP167" s="1">
        <f t="shared" si="751"/>
        <v>9.385285181894119</v>
      </c>
      <c r="AQ167" s="1">
        <f t="shared" si="751"/>
        <v>6.0133887895720566</v>
      </c>
      <c r="AR167" s="1">
        <f t="shared" si="751"/>
        <v>3.8384901707375034</v>
      </c>
      <c r="AS167" s="1">
        <f t="shared" si="751"/>
        <v>2.4420094796006082</v>
      </c>
      <c r="AT167" s="1">
        <f t="shared" si="751"/>
        <v>1.5489210349113032</v>
      </c>
      <c r="AU167" s="28">
        <f t="shared" si="735"/>
        <v>863.44403257170234</v>
      </c>
      <c r="AW167">
        <f t="shared" si="711"/>
        <v>6</v>
      </c>
      <c r="AX167" s="1">
        <f>AX45*AX101</f>
        <v>17.035285776058252</v>
      </c>
      <c r="AY167" s="1">
        <f t="shared" ref="AY167:BR167" si="752">AY45*AY101</f>
        <v>34.351459438390471</v>
      </c>
      <c r="AZ167" s="1">
        <f t="shared" si="752"/>
        <v>32.752574206161789</v>
      </c>
      <c r="BA167" s="1">
        <f t="shared" si="752"/>
        <v>45.733774302330751</v>
      </c>
      <c r="BB167" s="1">
        <f t="shared" si="752"/>
        <v>56.210596067900717</v>
      </c>
      <c r="BC167" s="1">
        <f t="shared" si="752"/>
        <v>64.422489380296199</v>
      </c>
      <c r="BD167" s="1">
        <f t="shared" si="752"/>
        <v>70.640262594587028</v>
      </c>
      <c r="BE167" s="1">
        <f t="shared" si="752"/>
        <v>75.130149811615269</v>
      </c>
      <c r="BF167" s="1">
        <f t="shared" si="752"/>
        <v>78.140459532751734</v>
      </c>
      <c r="BG167" s="1">
        <f t="shared" si="752"/>
        <v>53.264477324571061</v>
      </c>
      <c r="BH167" s="1">
        <f t="shared" si="752"/>
        <v>35.822448268218018</v>
      </c>
      <c r="BI167" s="1">
        <f t="shared" si="752"/>
        <v>23.831134997215155</v>
      </c>
      <c r="BJ167" s="1">
        <f t="shared" si="752"/>
        <v>15.711948897286071</v>
      </c>
      <c r="BK167" s="1">
        <f t="shared" si="752"/>
        <v>10.281039134459979</v>
      </c>
      <c r="BL167" s="1">
        <f t="shared" si="752"/>
        <v>6.6842394471846225</v>
      </c>
      <c r="BM167" s="1">
        <f t="shared" si="752"/>
        <v>4.3217596614978104</v>
      </c>
      <c r="BN167" s="1">
        <f t="shared" si="752"/>
        <v>2.7808252390797383</v>
      </c>
      <c r="BO167" s="1">
        <f t="shared" si="752"/>
        <v>1.7817448265398681</v>
      </c>
      <c r="BP167" s="1">
        <f t="shared" si="752"/>
        <v>1.1373304209592598</v>
      </c>
      <c r="BQ167" s="1">
        <f t="shared" si="752"/>
        <v>0.72355836432610598</v>
      </c>
      <c r="BR167" s="1">
        <f t="shared" si="752"/>
        <v>0.45893956589964519</v>
      </c>
      <c r="BS167" s="28">
        <f t="shared" si="737"/>
        <v>631.21649725732971</v>
      </c>
    </row>
    <row r="168" spans="1:71" x14ac:dyDescent="0.2">
      <c r="A168">
        <v>7</v>
      </c>
      <c r="B168">
        <f>B46*B101</f>
        <v>17.035285776058252</v>
      </c>
      <c r="C168">
        <f t="shared" ref="C168:V168" si="753">C46*C101</f>
        <v>49.618774744341799</v>
      </c>
      <c r="D168">
        <f t="shared" si="753"/>
        <v>68.33561778816474</v>
      </c>
      <c r="E168">
        <f t="shared" si="753"/>
        <v>94.359629531050331</v>
      </c>
      <c r="F168">
        <f t="shared" si="753"/>
        <v>114.68717911248169</v>
      </c>
      <c r="G168">
        <f t="shared" si="753"/>
        <v>129.98154054757111</v>
      </c>
      <c r="H168">
        <f t="shared" si="753"/>
        <v>140.94315196271535</v>
      </c>
      <c r="I168">
        <f t="shared" si="753"/>
        <v>148.23591095885581</v>
      </c>
      <c r="J168">
        <f t="shared" si="753"/>
        <v>152.46235714152289</v>
      </c>
      <c r="K168">
        <f t="shared" si="753"/>
        <v>154.15694494041793</v>
      </c>
      <c r="L168">
        <f t="shared" si="753"/>
        <v>153.78693649118682</v>
      </c>
      <c r="M168">
        <f t="shared" si="753"/>
        <v>151.75662678660092</v>
      </c>
      <c r="N168">
        <f t="shared" si="753"/>
        <v>100.05366362845167</v>
      </c>
      <c r="O168">
        <f t="shared" si="753"/>
        <v>65.469639573986058</v>
      </c>
      <c r="P168">
        <f t="shared" si="753"/>
        <v>42.565225334723252</v>
      </c>
      <c r="Q168">
        <f t="shared" si="753"/>
        <v>27.52095811164477</v>
      </c>
      <c r="R168">
        <f t="shared" si="753"/>
        <v>17.708290352729694</v>
      </c>
      <c r="S168">
        <f t="shared" si="753"/>
        <v>11.346147999319589</v>
      </c>
      <c r="T168">
        <f t="shared" si="753"/>
        <v>7.2425181698954511</v>
      </c>
      <c r="U168">
        <f t="shared" si="753"/>
        <v>4.6076184229660822</v>
      </c>
      <c r="V168">
        <f t="shared" si="753"/>
        <v>2.9225263684661216</v>
      </c>
      <c r="W168" s="28">
        <f t="shared" si="733"/>
        <v>1654.7965437431503</v>
      </c>
      <c r="Y168">
        <v>7</v>
      </c>
      <c r="Z168" s="1">
        <f>Z46*Z101</f>
        <v>17.035285776058252</v>
      </c>
      <c r="AA168" s="1">
        <f t="shared" ref="AA168:AT168" si="754">AA46*AA101</f>
        <v>34.351459438390471</v>
      </c>
      <c r="AB168" s="1">
        <f t="shared" si="754"/>
        <v>32.752574206161789</v>
      </c>
      <c r="AC168" s="1">
        <f t="shared" si="754"/>
        <v>45.22562125452707</v>
      </c>
      <c r="AD168" s="1">
        <f t="shared" si="754"/>
        <v>54.968411290597714</v>
      </c>
      <c r="AE168" s="1">
        <f t="shared" si="754"/>
        <v>62.298844877829936</v>
      </c>
      <c r="AF168" s="1">
        <f t="shared" si="754"/>
        <v>67.552634964378342</v>
      </c>
      <c r="AG168" s="1">
        <f t="shared" si="754"/>
        <v>71.047980992114304</v>
      </c>
      <c r="AH168" s="15">
        <f t="shared" si="754"/>
        <v>73.073674132919237</v>
      </c>
      <c r="AI168" s="15">
        <f t="shared" si="754"/>
        <v>73.885873018780174</v>
      </c>
      <c r="AJ168" s="15">
        <f t="shared" si="754"/>
        <v>73.708531691042182</v>
      </c>
      <c r="AK168" s="15">
        <f t="shared" si="754"/>
        <v>72.735424672867879</v>
      </c>
      <c r="AL168" s="1">
        <f t="shared" si="754"/>
        <v>47.954714520145473</v>
      </c>
      <c r="AM168" s="1">
        <f t="shared" si="754"/>
        <v>31.378939677472601</v>
      </c>
      <c r="AN168" s="1">
        <f t="shared" si="754"/>
        <v>20.401084332027114</v>
      </c>
      <c r="AO168" s="1">
        <f t="shared" si="754"/>
        <v>13.19051838487116</v>
      </c>
      <c r="AP168" s="1">
        <f t="shared" si="754"/>
        <v>8.487405435331981</v>
      </c>
      <c r="AQ168" s="1">
        <f t="shared" si="754"/>
        <v>5.4380946032241795</v>
      </c>
      <c r="AR168" s="1">
        <f t="shared" si="754"/>
        <v>3.4712661050978184</v>
      </c>
      <c r="AS168" s="1">
        <f t="shared" si="754"/>
        <v>2.2083851613032692</v>
      </c>
      <c r="AT168" s="1">
        <f t="shared" si="754"/>
        <v>1.4007374902115728</v>
      </c>
      <c r="AU168" s="28">
        <f t="shared" si="735"/>
        <v>812.5674620253526</v>
      </c>
      <c r="AW168">
        <f t="shared" si="711"/>
        <v>7</v>
      </c>
      <c r="AX168" s="1">
        <f>AX46*AX101</f>
        <v>17.035285776058252</v>
      </c>
      <c r="AY168" s="1">
        <f t="shared" ref="AY168:BR168" si="755">AY46*AY101</f>
        <v>34.351459438390471</v>
      </c>
      <c r="AZ168" s="1">
        <f t="shared" si="755"/>
        <v>32.752574206161789</v>
      </c>
      <c r="BA168" s="1">
        <f t="shared" si="755"/>
        <v>45.22562125452707</v>
      </c>
      <c r="BB168" s="1">
        <f t="shared" si="755"/>
        <v>54.968411290597714</v>
      </c>
      <c r="BC168" s="1">
        <f t="shared" si="755"/>
        <v>62.298844877829936</v>
      </c>
      <c r="BD168" s="1">
        <f t="shared" si="755"/>
        <v>67.552634964378342</v>
      </c>
      <c r="BE168" s="1">
        <f t="shared" si="755"/>
        <v>71.047980992114304</v>
      </c>
      <c r="BF168" s="1">
        <f t="shared" si="755"/>
        <v>73.073674132919237</v>
      </c>
      <c r="BG168" s="1">
        <f t="shared" si="755"/>
        <v>49.810700911537189</v>
      </c>
      <c r="BH168" s="1">
        <f t="shared" si="755"/>
        <v>33.499648287811112</v>
      </c>
      <c r="BI168" s="1">
        <f t="shared" si="755"/>
        <v>22.285876016306329</v>
      </c>
      <c r="BJ168" s="1">
        <f t="shared" si="755"/>
        <v>14.693154360477438</v>
      </c>
      <c r="BK168" s="1">
        <f t="shared" si="755"/>
        <v>9.6143957682310575</v>
      </c>
      <c r="BL168" s="1">
        <f t="shared" si="755"/>
        <v>6.2508198455788211</v>
      </c>
      <c r="BM168" s="1">
        <f t="shared" si="755"/>
        <v>4.0415280262425295</v>
      </c>
      <c r="BN168" s="1">
        <f t="shared" si="755"/>
        <v>2.6005109076167998</v>
      </c>
      <c r="BO168" s="1">
        <f t="shared" si="755"/>
        <v>1.6662128892141677</v>
      </c>
      <c r="BP168" s="1">
        <f t="shared" si="755"/>
        <v>1.0635836167280102</v>
      </c>
      <c r="BQ168" s="1">
        <f t="shared" si="755"/>
        <v>0.67664137691374515</v>
      </c>
      <c r="BR168" s="1">
        <f t="shared" si="755"/>
        <v>0.42918099644906316</v>
      </c>
      <c r="BS168" s="28">
        <f t="shared" si="737"/>
        <v>604.93873993608349</v>
      </c>
    </row>
    <row r="169" spans="1:71" x14ac:dyDescent="0.2">
      <c r="A169">
        <v>8</v>
      </c>
      <c r="B169">
        <f>B47*B101</f>
        <v>17.035285776058252</v>
      </c>
      <c r="C169">
        <f t="shared" ref="C169:V169" si="756">C47*C101</f>
        <v>49.618774744341799</v>
      </c>
      <c r="D169">
        <f t="shared" si="756"/>
        <v>68.33561778816474</v>
      </c>
      <c r="E169">
        <f t="shared" si="756"/>
        <v>93.299408974521668</v>
      </c>
      <c r="F169">
        <f t="shared" si="756"/>
        <v>112.12441800871837</v>
      </c>
      <c r="G169">
        <f t="shared" si="756"/>
        <v>125.64918514152309</v>
      </c>
      <c r="H169">
        <f t="shared" si="756"/>
        <v>134.71459244787781</v>
      </c>
      <c r="I169">
        <f t="shared" si="756"/>
        <v>140.09310277475717</v>
      </c>
      <c r="J169">
        <f t="shared" si="756"/>
        <v>142.46842491863796</v>
      </c>
      <c r="K169">
        <f t="shared" si="756"/>
        <v>142.43337117654661</v>
      </c>
      <c r="L169">
        <f t="shared" si="756"/>
        <v>140.49496799410383</v>
      </c>
      <c r="M169">
        <f t="shared" si="756"/>
        <v>137.08238573349789</v>
      </c>
      <c r="N169">
        <f t="shared" si="756"/>
        <v>90.378886260115891</v>
      </c>
      <c r="O169">
        <f t="shared" si="756"/>
        <v>59.138994954957994</v>
      </c>
      <c r="P169">
        <f t="shared" si="756"/>
        <v>38.449343278912252</v>
      </c>
      <c r="Q169">
        <f t="shared" si="756"/>
        <v>24.859794761522888</v>
      </c>
      <c r="R169">
        <f t="shared" si="756"/>
        <v>15.995971577749925</v>
      </c>
      <c r="S169">
        <f t="shared" si="756"/>
        <v>10.249022198017192</v>
      </c>
      <c r="T169">
        <f t="shared" si="756"/>
        <v>6.5421964791268987</v>
      </c>
      <c r="U169">
        <f t="shared" si="756"/>
        <v>4.1620806902751717</v>
      </c>
      <c r="V169">
        <f t="shared" si="756"/>
        <v>2.6399301001975375</v>
      </c>
      <c r="W169" s="28">
        <f t="shared" si="733"/>
        <v>1555.7657557796251</v>
      </c>
      <c r="Y169">
        <v>8</v>
      </c>
      <c r="Z169" s="1">
        <f>Z47*Z101</f>
        <v>17.035285776058252</v>
      </c>
      <c r="AA169" s="1">
        <f t="shared" ref="AA169:AT169" si="757">AA47*AA101</f>
        <v>34.351459438390471</v>
      </c>
      <c r="AB169" s="1">
        <f t="shared" si="757"/>
        <v>32.752574206161789</v>
      </c>
      <c r="AC169" s="1">
        <f t="shared" si="757"/>
        <v>44.717468206723396</v>
      </c>
      <c r="AD169" s="1">
        <f t="shared" si="757"/>
        <v>53.740105672817663</v>
      </c>
      <c r="AE169" s="1">
        <f t="shared" si="757"/>
        <v>60.222390511617569</v>
      </c>
      <c r="AF169" s="1">
        <f t="shared" si="757"/>
        <v>64.567349043065676</v>
      </c>
      <c r="AG169" s="1">
        <f t="shared" si="757"/>
        <v>67.145214939380637</v>
      </c>
      <c r="AH169" s="15">
        <f t="shared" si="757"/>
        <v>68.283682949169659</v>
      </c>
      <c r="AI169" s="15">
        <f t="shared" si="757"/>
        <v>68.266882043196887</v>
      </c>
      <c r="AJ169" s="15">
        <f t="shared" si="757"/>
        <v>67.337824896582305</v>
      </c>
      <c r="AK169" s="15">
        <f t="shared" si="757"/>
        <v>65.702208546824437</v>
      </c>
      <c r="AL169" s="1">
        <f t="shared" si="757"/>
        <v>43.31769104774785</v>
      </c>
      <c r="AM169" s="1">
        <f t="shared" si="757"/>
        <v>28.344725392613007</v>
      </c>
      <c r="AN169" s="1">
        <f t="shared" si="757"/>
        <v>18.428383465040785</v>
      </c>
      <c r="AO169" s="1">
        <f t="shared" si="757"/>
        <v>11.915049560256534</v>
      </c>
      <c r="AP169" s="1">
        <f t="shared" si="757"/>
        <v>7.6667082709925687</v>
      </c>
      <c r="AQ169" s="1">
        <f t="shared" si="757"/>
        <v>4.9122532428366421</v>
      </c>
      <c r="AR169" s="1">
        <f t="shared" si="757"/>
        <v>3.1356089633685138</v>
      </c>
      <c r="AS169" s="1">
        <f t="shared" si="757"/>
        <v>1.9948434077650234</v>
      </c>
      <c r="AT169" s="1">
        <f t="shared" si="757"/>
        <v>1.2652919415147963</v>
      </c>
      <c r="AU169" s="28">
        <f t="shared" si="735"/>
        <v>765.1030015221246</v>
      </c>
      <c r="AW169">
        <f t="shared" si="711"/>
        <v>8</v>
      </c>
      <c r="AX169" s="1">
        <f>AX47*AX101</f>
        <v>17.035285776058252</v>
      </c>
      <c r="AY169" s="1">
        <f t="shared" ref="AY169:BR169" si="758">AY47*AY101</f>
        <v>34.351459438390471</v>
      </c>
      <c r="AZ169" s="1">
        <f t="shared" si="758"/>
        <v>32.752574206161789</v>
      </c>
      <c r="BA169" s="1">
        <f t="shared" si="758"/>
        <v>44.717468206723396</v>
      </c>
      <c r="BB169" s="1">
        <f t="shared" si="758"/>
        <v>53.740105672817663</v>
      </c>
      <c r="BC169" s="1">
        <f t="shared" si="758"/>
        <v>60.222390511617569</v>
      </c>
      <c r="BD169" s="1">
        <f t="shared" si="758"/>
        <v>64.567349043065676</v>
      </c>
      <c r="BE169" s="1">
        <f t="shared" si="758"/>
        <v>67.145214939380637</v>
      </c>
      <c r="BF169" s="1">
        <f t="shared" si="758"/>
        <v>68.283682949169659</v>
      </c>
      <c r="BG169" s="1">
        <f t="shared" si="758"/>
        <v>46.545601393088788</v>
      </c>
      <c r="BH169" s="1">
        <f t="shared" si="758"/>
        <v>31.303740912667394</v>
      </c>
      <c r="BI169" s="1">
        <f t="shared" si="758"/>
        <v>20.825033231173219</v>
      </c>
      <c r="BJ169" s="1">
        <f t="shared" si="758"/>
        <v>13.730015710569967</v>
      </c>
      <c r="BK169" s="1">
        <f t="shared" si="758"/>
        <v>8.9841705672491443</v>
      </c>
      <c r="BL169" s="1">
        <f t="shared" si="758"/>
        <v>5.8410775915207225</v>
      </c>
      <c r="BM169" s="1">
        <f t="shared" si="758"/>
        <v>3.7766052090407407</v>
      </c>
      <c r="BN169" s="1">
        <f t="shared" si="758"/>
        <v>2.4300469961119382</v>
      </c>
      <c r="BO169" s="1">
        <f t="shared" si="758"/>
        <v>1.5569923642537253</v>
      </c>
      <c r="BP169" s="1">
        <f t="shared" si="758"/>
        <v>0.9938655382577698</v>
      </c>
      <c r="BQ169" s="1">
        <f t="shared" si="758"/>
        <v>0.63228742498187007</v>
      </c>
      <c r="BR169" s="1">
        <f t="shared" si="758"/>
        <v>0.40104811256690803</v>
      </c>
      <c r="BS169" s="28">
        <f t="shared" si="737"/>
        <v>579.83601579486731</v>
      </c>
    </row>
    <row r="181" spans="1:22" x14ac:dyDescent="0.2">
      <c r="B181" s="34"/>
      <c r="C181" s="34"/>
      <c r="D181" s="34"/>
      <c r="E181" s="34"/>
      <c r="F181" s="34"/>
      <c r="G181" s="34"/>
      <c r="H181" s="34"/>
      <c r="I181" s="34"/>
      <c r="J181" s="34"/>
      <c r="K181" s="34"/>
      <c r="L181" s="34"/>
      <c r="M181" s="34"/>
      <c r="N181" s="34"/>
      <c r="O181" s="34"/>
      <c r="P181" s="34"/>
      <c r="Q181" s="34"/>
      <c r="R181" s="34"/>
      <c r="S181" s="34"/>
      <c r="T181" s="34"/>
      <c r="U181" s="34"/>
      <c r="V181" s="34"/>
    </row>
    <row r="182" spans="1:22" x14ac:dyDescent="0.2">
      <c r="A182" t="s">
        <v>62</v>
      </c>
    </row>
    <row r="184" spans="1:22" x14ac:dyDescent="0.2">
      <c r="C184" s="15"/>
      <c r="D184" s="15"/>
      <c r="E184" s="15"/>
      <c r="F184" s="15"/>
      <c r="G184" s="15"/>
      <c r="H184" s="15"/>
      <c r="I184" s="15"/>
      <c r="J184" s="15"/>
      <c r="K184" s="15"/>
      <c r="L184" s="15"/>
      <c r="M184" s="15"/>
      <c r="N184" s="15"/>
      <c r="O184" s="15"/>
      <c r="P184" s="15"/>
      <c r="Q184" s="15"/>
      <c r="R184" s="15"/>
      <c r="S184" s="15"/>
      <c r="T184" s="15"/>
      <c r="U184" s="15"/>
      <c r="V184" s="15"/>
    </row>
    <row r="185" spans="1:22" x14ac:dyDescent="0.2">
      <c r="C185" s="15"/>
      <c r="D185" s="15"/>
      <c r="E185" s="15"/>
      <c r="F185" s="15"/>
      <c r="G185" s="15"/>
      <c r="H185" s="15"/>
      <c r="I185" s="15"/>
      <c r="J185" s="15"/>
      <c r="K185" s="15"/>
      <c r="L185" s="15"/>
      <c r="M185" s="15"/>
      <c r="N185" s="15"/>
      <c r="O185" s="15"/>
      <c r="P185" s="15"/>
      <c r="Q185" s="15"/>
      <c r="R185" s="15"/>
      <c r="S185" s="15"/>
      <c r="T185" s="15"/>
      <c r="U185" s="15"/>
      <c r="V185" s="15"/>
    </row>
    <row r="186" spans="1:22" x14ac:dyDescent="0.2">
      <c r="C186" s="15"/>
      <c r="D186" s="15"/>
      <c r="E186" s="15"/>
      <c r="F186" s="15"/>
      <c r="G186" s="15"/>
      <c r="H186" s="15"/>
      <c r="I186" s="15"/>
      <c r="J186" s="15"/>
      <c r="K186" s="15"/>
      <c r="L186" s="15"/>
      <c r="M186" s="15"/>
      <c r="N186" s="15"/>
      <c r="O186" s="15"/>
      <c r="P186" s="15"/>
      <c r="Q186" s="15"/>
      <c r="R186" s="15"/>
      <c r="S186" s="15"/>
      <c r="T186" s="15"/>
      <c r="U186" s="15"/>
      <c r="V186" s="15"/>
    </row>
    <row r="187" spans="1:22" x14ac:dyDescent="0.2">
      <c r="C187" s="15"/>
      <c r="D187" s="15"/>
      <c r="E187" s="15"/>
      <c r="F187" s="15"/>
      <c r="G187" s="15"/>
      <c r="H187" s="15"/>
      <c r="I187" s="15"/>
      <c r="J187" s="15"/>
      <c r="K187" s="15"/>
      <c r="L187" s="15"/>
      <c r="M187" s="15"/>
      <c r="N187" s="15"/>
      <c r="O187" s="15"/>
      <c r="P187" s="15"/>
      <c r="Q187" s="15"/>
      <c r="R187" s="15"/>
      <c r="S187" s="15"/>
      <c r="T187" s="15"/>
      <c r="U187" s="15"/>
      <c r="V187" s="15"/>
    </row>
    <row r="188" spans="1:22" x14ac:dyDescent="0.2">
      <c r="C188" s="15"/>
      <c r="D188" s="15"/>
      <c r="E188" s="15"/>
      <c r="F188" s="15"/>
      <c r="G188" s="15"/>
      <c r="H188" s="15"/>
      <c r="I188" s="15"/>
      <c r="J188" s="15"/>
      <c r="K188" s="15"/>
      <c r="L188" s="15"/>
      <c r="M188" s="15"/>
      <c r="N188" s="15"/>
      <c r="O188" s="15"/>
      <c r="P188" s="15"/>
      <c r="Q188" s="15"/>
      <c r="R188" s="15"/>
      <c r="S188" s="15"/>
      <c r="T188" s="15"/>
      <c r="U188" s="15"/>
      <c r="V188" s="15"/>
    </row>
    <row r="189" spans="1:22" x14ac:dyDescent="0.2">
      <c r="C189" s="15"/>
      <c r="D189" s="15"/>
      <c r="E189" s="15"/>
      <c r="F189" s="15"/>
      <c r="G189" s="15"/>
      <c r="H189" s="15"/>
      <c r="I189" s="15"/>
      <c r="J189" s="15"/>
      <c r="K189" s="15"/>
      <c r="L189" s="15"/>
      <c r="M189" s="15"/>
      <c r="N189" s="15"/>
      <c r="O189" s="15"/>
      <c r="P189" s="15"/>
      <c r="Q189" s="15"/>
      <c r="R189" s="15"/>
      <c r="S189" s="15"/>
      <c r="T189" s="15"/>
      <c r="U189" s="15"/>
      <c r="V189" s="15"/>
    </row>
    <row r="190" spans="1:22" x14ac:dyDescent="0.2">
      <c r="C190" s="15"/>
      <c r="D190" s="15"/>
      <c r="E190" s="15"/>
      <c r="F190" s="15"/>
      <c r="G190" s="15"/>
      <c r="H190" s="15"/>
      <c r="I190" s="15"/>
      <c r="J190" s="15"/>
      <c r="K190" s="15"/>
      <c r="L190" s="15"/>
      <c r="M190" s="15"/>
      <c r="N190" s="15"/>
      <c r="O190" s="15"/>
      <c r="P190" s="15"/>
      <c r="Q190" s="15"/>
      <c r="R190" s="15"/>
      <c r="S190" s="15"/>
      <c r="T190" s="15"/>
      <c r="U190" s="15"/>
      <c r="V190" s="15"/>
    </row>
    <row r="191" spans="1:22" x14ac:dyDescent="0.2">
      <c r="C191" s="15"/>
      <c r="D191" s="15"/>
      <c r="E191" s="15"/>
      <c r="F191" s="15"/>
      <c r="G191" s="15"/>
      <c r="H191" s="15"/>
      <c r="I191" s="15"/>
      <c r="J191" s="15"/>
      <c r="K191" s="15"/>
      <c r="L191" s="15"/>
      <c r="M191" s="15"/>
      <c r="N191" s="15"/>
      <c r="O191" s="15"/>
      <c r="P191" s="15"/>
      <c r="Q191" s="15"/>
      <c r="R191" s="15"/>
      <c r="S191" s="15"/>
      <c r="T191" s="15"/>
      <c r="U191" s="15"/>
      <c r="V191" s="15"/>
    </row>
  </sheetData>
  <mergeCells count="12">
    <mergeCell ref="B106:V106"/>
    <mergeCell ref="B181:V181"/>
    <mergeCell ref="B8:V8"/>
    <mergeCell ref="B22:V22"/>
    <mergeCell ref="B37:V37"/>
    <mergeCell ref="B90:V90"/>
    <mergeCell ref="B86:D86"/>
    <mergeCell ref="E86:G86"/>
    <mergeCell ref="B127:V127"/>
    <mergeCell ref="B138:V138"/>
    <mergeCell ref="B149:V149"/>
    <mergeCell ref="B99:V9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2019-07-09T02:34:46Z</cp:lastPrinted>
  <dcterms:created xsi:type="dcterms:W3CDTF">2018-12-03T21:35:01Z</dcterms:created>
  <dcterms:modified xsi:type="dcterms:W3CDTF">2019-07-10T02:06:44Z</dcterms:modified>
</cp:coreProperties>
</file>